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 tabRatio="773"/>
  </bookViews>
  <sheets>
    <sheet name="4月份" sheetId="9" r:id="rId1"/>
    <sheet name="Sheet1" sheetId="10" r:id="rId2"/>
    <sheet name="Sheet2" sheetId="11" r:id="rId3"/>
  </sheets>
  <definedNames>
    <definedName name="_xlnm._FilterDatabase" localSheetId="0" hidden="1">'4月份'!$A$3:$AC$138</definedName>
    <definedName name="_xlnm._FilterDatabase" localSheetId="2" hidden="1">Sheet2!$A$3:$E$26</definedName>
    <definedName name="_xlnm.Print_Area" localSheetId="0">'4月份'!$A$1:$M$155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<sst xmlns="http://schemas.openxmlformats.org/spreadsheetml/2006/main" count="1643" uniqueCount="376">
  <si>
    <t>（2026年3月）</t>
  </si>
  <si>
    <t>单位：（元）</t>
  </si>
  <si>
    <t>资金使用事项
（含合同号）</t>
  </si>
  <si>
    <t>合同金额
（元）</t>
  </si>
  <si>
    <t>累计已支付金额
（元）</t>
  </si>
  <si>
    <t>本次申请金额
（元）</t>
  </si>
  <si>
    <t>收款方名称</t>
  </si>
  <si>
    <t>支付方式</t>
  </si>
  <si>
    <t>是否挂账</t>
  </si>
  <si>
    <t>费用/生产成本/往来款</t>
  </si>
  <si>
    <t>销售订单
产品制号</t>
  </si>
  <si>
    <t>备注</t>
  </si>
  <si>
    <t>资金使用事项</t>
  </si>
  <si>
    <t>采购合同号</t>
  </si>
  <si>
    <t>资金计划月份</t>
  </si>
  <si>
    <t>海源（天津）智能科技股份有限公司</t>
  </si>
  <si>
    <t>电汇</t>
  </si>
  <si>
    <t>是</t>
  </si>
  <si>
    <t>生产成本</t>
  </si>
  <si>
    <t>3月</t>
  </si>
  <si>
    <t>4月份付</t>
  </si>
  <si>
    <t>TD2026-P5-ZC-DQ2301-00045、49-60</t>
  </si>
  <si>
    <t>低压</t>
  </si>
  <si>
    <t>多台</t>
  </si>
  <si>
    <t>已开票</t>
  </si>
  <si>
    <t>晴瑞电气（北京）有限公司</t>
  </si>
  <si>
    <t>承兑</t>
  </si>
  <si>
    <t>TD2026-P5-ZC-BJQR-0001</t>
  </si>
  <si>
    <t>线缆</t>
  </si>
  <si>
    <t>20253K01SCG057
20253K01SCG088
20253K01SCG084
20253K01SCG045
20253K01SCG085
20263K01SCF003
20253K01SCG083
20253K01SCF039
20253K01SCG113
20253K01SCG114
20253K01SCG099
20253K01SCG028
20263K01SCF039
B-2-BJ26-003
20253K01SCG029
20253K01SCG088
20253K01SCG098</t>
  </si>
  <si>
    <t>THP03-1200B
THP10-5000Q
YT25-1600Ha
YT25-1600H
YT25-2000H
ZY169
YT25-1600G
ZY168
YT71S-2500W
YT71S-3000V
THP34-3500
THP03-1200A
YT25-1200A（联）
JYT25-1600D（26厂外）
THP10-5000Q
YT25-2000J</t>
  </si>
  <si>
    <t>天津瑞雷科技发展有限公司</t>
  </si>
  <si>
    <t>TD2025-P5-ZC-TJRL-0020</t>
  </si>
  <si>
    <t>辅料</t>
  </si>
  <si>
    <t>20253K01SCF066
20253K01SCG074
20253K01SCG048
20253K01SCC006
233K01SCG178
233K01SCG179
20253K01SCG075
20253K01SCG076
20253K01SCG077
20253K01SCG078
20253K01SCG079
233K01SCG402</t>
  </si>
  <si>
    <t>YT71S-1600Cc
YT71S-1600Cb
YT25-1250
JYT25-1200AG有偿
THP34-400J
YT25-2000C（厂外）
THP62S-3500
ZY169
YT25-1600H
JYT25-1200AD（厂外）
JYT25-1200AE（厂外）
ZY170 1#
ZY170 2#
ZY170 3#
ZY170 4#
ZY170 5#
THP13-10000/5000X2
YT71S-1600C
YT71S-1600Ca
YT25-1600Ha</t>
  </si>
  <si>
    <t>天津盛弘科技发展股份有限公司</t>
  </si>
  <si>
    <t>TD2025-P5-ZC-1617-0046</t>
  </si>
  <si>
    <t>20253K01SCG056
20253K01SCG055
20253K01SCG054
20253K01SCG080
20253K01SCG046
20253K01SCN036
20253K01SCG087
20263K01SCF003
20253K01SCG045
20243K01SCC034
20253K01SCG084</t>
  </si>
  <si>
    <t>YT25-2000F
YT71S-1600Cc
YT71S-1600Cb
YT25-1250
THP61-1200Q
JYT25-1200AG有偿
THP34-400J
ZY169
YT25-1600H
THP41-500S
YT25-1600Ha</t>
  </si>
  <si>
    <t>天津市鼎兴伟业科技发展有限公司</t>
  </si>
  <si>
    <t>TD2025-P5-ZC-4507-0060</t>
  </si>
  <si>
    <t>20253K01SCG045
20253K01SCG084</t>
  </si>
  <si>
    <t>YT25-1600H
YT25-1600Ha</t>
  </si>
  <si>
    <t>天津市南洋北方线缆销售有限公司</t>
  </si>
  <si>
    <t>TD2026-P5-ZC-1846-0003</t>
  </si>
  <si>
    <t>20253K01SCC019</t>
  </si>
  <si>
    <t>THP10-2500N</t>
  </si>
  <si>
    <t>TD2025-P5-ZC-1846-0042</t>
  </si>
  <si>
    <t>科资253K01KY1003
20253K01SCG035</t>
  </si>
  <si>
    <t>THP03-800A</t>
  </si>
  <si>
    <t>TD2025-P5-ZC-1846-0043</t>
  </si>
  <si>
    <t>科资253K01KY1005
20253K01SCC014-15</t>
  </si>
  <si>
    <t>YT71S-4000B科资（2台）</t>
  </si>
  <si>
    <t>TD2025-P5-ZC-1846-0044</t>
  </si>
  <si>
    <t>20263K01SCF014
E-2-BJ25-070
20243K01SCG058
20253K01SCG046
20253K01SCG022
20253K01SCG039
20253K01SCF067</t>
  </si>
  <si>
    <t>THP67-3000B改造
JYT25-2000（厂外070）
THP61-1200Q
THP11D-8000B
YT71S-2500U
天津三花改造</t>
  </si>
  <si>
    <t>天津众业达电气有限公司</t>
  </si>
  <si>
    <t>TD2026-P5-ZC-ZYD-0001</t>
  </si>
  <si>
    <t>20263K01SCF033</t>
  </si>
  <si>
    <t xml:space="preserve">天大地震试验台 </t>
  </si>
  <si>
    <t>天津恒高电气科技有限公司</t>
  </si>
  <si>
    <t>TD2025-P5-DX-1350-0013</t>
  </si>
  <si>
    <t>电气安装服务</t>
  </si>
  <si>
    <t>253K01KY1001</t>
  </si>
  <si>
    <t>THP71S-315B</t>
  </si>
  <si>
    <t>天津思奥德科技有限公司</t>
  </si>
  <si>
    <t>TD2025-P5-ZC-99482-0059</t>
  </si>
  <si>
    <t>位移传感器</t>
  </si>
  <si>
    <t>20263K01SCF003</t>
  </si>
  <si>
    <t>ZY169顶出装置</t>
  </si>
  <si>
    <t>TD2025-P5-ZC-99482-0064</t>
  </si>
  <si>
    <t>20253K01SCG040</t>
  </si>
  <si>
    <t>D53K-12000C</t>
  </si>
  <si>
    <t>TD2025-P5-ZC-99482-0066</t>
  </si>
  <si>
    <t>天津恩屹电子科技有限公司</t>
  </si>
  <si>
    <t>否</t>
  </si>
  <si>
    <t>TD2025-P5-ZC-2001-0018</t>
  </si>
  <si>
    <t>20253K01SCG088</t>
  </si>
  <si>
    <t>THP10-5000Q</t>
  </si>
  <si>
    <t>预付</t>
  </si>
  <si>
    <t>北京进步时代科技有限公司</t>
  </si>
  <si>
    <t>TD2025-P5-ZC-1232-0226</t>
  </si>
  <si>
    <t>PLC</t>
  </si>
  <si>
    <t>20253K01SCC017</t>
  </si>
  <si>
    <t>THP10-1600F////0FDBA160N0F</t>
  </si>
  <si>
    <t>TD2025-P5-ZC-1232-0228</t>
  </si>
  <si>
    <t>20253K01SCG048</t>
  </si>
  <si>
    <t>THP10-1250E</t>
  </si>
  <si>
    <t>TD2025-P5-ZC-1232-0230</t>
  </si>
  <si>
    <t>20253K01SCF096</t>
  </si>
  <si>
    <t>TD2025-P5-ZC-1232-0232</t>
  </si>
  <si>
    <t>20253K01SCC006</t>
  </si>
  <si>
    <t>THP62S-3500////0FYGN350N00</t>
  </si>
  <si>
    <t>TD2025-P5-ZC-1232-0233</t>
  </si>
  <si>
    <t>20253K01SCG020</t>
  </si>
  <si>
    <t>THP10-12000A</t>
  </si>
  <si>
    <t>TD2025-P5-ZC-1232-0234</t>
  </si>
  <si>
    <t>20243K01SCG031</t>
  </si>
  <si>
    <t>YT27-630EJa  6300KN单动薄板冲压液压机</t>
  </si>
  <si>
    <t>TD2025-P5-ZC-1232-0235</t>
  </si>
  <si>
    <t>20243K01SCG092</t>
  </si>
  <si>
    <t>THP13-10000/5000X2</t>
  </si>
  <si>
    <t>TD2025-P5-ZC-1232-0236</t>
  </si>
  <si>
    <t>20253K01SCP024</t>
  </si>
  <si>
    <t>THP11G-6000A备件一批</t>
  </si>
  <si>
    <t>TD2025-P5-ZC-1232-0237</t>
  </si>
  <si>
    <t>20243K01SCC034</t>
  </si>
  <si>
    <t>THP41-500S////0FYEB50000S</t>
  </si>
  <si>
    <t>TD2025-P5-ZC-1232-0238</t>
  </si>
  <si>
    <t>20253K01SCG057</t>
  </si>
  <si>
    <t>THP03-1200B</t>
  </si>
  <si>
    <t>TD2025-P5-ZC-1232-0246</t>
  </si>
  <si>
    <t>20263K01SCF015</t>
  </si>
  <si>
    <t>THP10R-2500 2500T液压机数字化改造</t>
  </si>
  <si>
    <t>TD2025-P5-ZC-1232-0247</t>
  </si>
  <si>
    <t>20253K01SCG042</t>
  </si>
  <si>
    <t>THP10-12000B</t>
  </si>
  <si>
    <t>TD2025-P5-ZC-1232-0257</t>
  </si>
  <si>
    <t>TD2025-P5-ZC-1232-0258</t>
  </si>
  <si>
    <t>预投</t>
  </si>
  <si>
    <t>重庆备件</t>
  </si>
  <si>
    <t>TD2025-P5-ZC-1232-0264</t>
  </si>
  <si>
    <t>20253K01SCG094</t>
  </si>
  <si>
    <t>THP11-6000H</t>
  </si>
  <si>
    <t>TD2025-P5-ZC-1232-0265</t>
  </si>
  <si>
    <t>20253K01SCG095</t>
  </si>
  <si>
    <t>THP11-10000P</t>
  </si>
  <si>
    <t>TD2025-P5-ZC-1232-0266</t>
  </si>
  <si>
    <t>20253K01SCG096</t>
  </si>
  <si>
    <t>THP61-315P</t>
  </si>
  <si>
    <t>TD2025-P5-ZC-1232-0267</t>
  </si>
  <si>
    <t>TD2025-P5-ZC-1232-0269</t>
  </si>
  <si>
    <t>TD2025-GKCG-P5-0645</t>
  </si>
  <si>
    <t>233K01SCG073</t>
  </si>
  <si>
    <t>RQX63-1200</t>
  </si>
  <si>
    <t>TD2026-P5-ZC-1232-0001</t>
  </si>
  <si>
    <t>20253K01SCG022</t>
  </si>
  <si>
    <t>THP11D-8000B</t>
  </si>
  <si>
    <t>TD2026-P5-ZC-1232-0002</t>
  </si>
  <si>
    <t>20253K01SCG111</t>
  </si>
  <si>
    <t>JST25-1600</t>
  </si>
  <si>
    <t>TD2026-P5-ZC-1232-0003</t>
  </si>
  <si>
    <t>20253K01SCG109</t>
  </si>
  <si>
    <t>JST25-2000</t>
  </si>
  <si>
    <t>TD2026-P5-ZC-1232-0004</t>
  </si>
  <si>
    <t>20253K01SCG110</t>
  </si>
  <si>
    <t>JST25-2000A</t>
  </si>
  <si>
    <t>TD2026-P5-ZC-1232-0011</t>
  </si>
  <si>
    <t>20253K01SCG047</t>
  </si>
  <si>
    <t>THP11D-1000A</t>
  </si>
  <si>
    <t>TD2026-P5-ZC-1232-0013</t>
  </si>
  <si>
    <t>20253K01SCG044</t>
  </si>
  <si>
    <t>THP11D-12500A</t>
  </si>
  <si>
    <t>TD2026-P5-ZC-1232-0015</t>
  </si>
  <si>
    <t>20253K01SCG112</t>
  </si>
  <si>
    <t>YT71S-3000U</t>
  </si>
  <si>
    <t>TD2026-P5-ZC-1232-0020</t>
  </si>
  <si>
    <t>20253K01SCG028</t>
  </si>
  <si>
    <t>THP03-1200A</t>
  </si>
  <si>
    <t>TD2026-P5-ZC-1232-0021</t>
  </si>
  <si>
    <t>20253K01SCG087</t>
  </si>
  <si>
    <t>THP34-400J</t>
  </si>
  <si>
    <t>TD2026-P5-ZC-1232-0022</t>
  </si>
  <si>
    <t>西门子网线</t>
  </si>
  <si>
    <t>TD2026-P5-ZC-1232-0026</t>
  </si>
  <si>
    <t>20253K01SCG093</t>
  </si>
  <si>
    <t>THP61-315N</t>
  </si>
  <si>
    <t>TD2026-P5-ZC-1232-0027</t>
  </si>
  <si>
    <t>20253K01SCG092</t>
  </si>
  <si>
    <t>THP11-8000H</t>
  </si>
  <si>
    <t>TD2026-P5-ZC-1232-0030</t>
  </si>
  <si>
    <t>TD2026-P5-ZC-1232-0037</t>
  </si>
  <si>
    <t>20253K01SCG115</t>
  </si>
  <si>
    <t>YT27-300E</t>
  </si>
  <si>
    <t>TD2026-P5-ZC-1232-0041</t>
  </si>
  <si>
    <t>TD2026-P5-ZC-1232-0042</t>
  </si>
  <si>
    <t>TD2026-P5-ZC-1232-0043</t>
  </si>
  <si>
    <t>20253K01SCG116</t>
  </si>
  <si>
    <t>THP79-5000</t>
  </si>
  <si>
    <t>TD2026-P5-ZC-1232-0044</t>
  </si>
  <si>
    <t>TD2026-P5-ZC-1232-0045</t>
  </si>
  <si>
    <t>20263K01SCG007-BB</t>
  </si>
  <si>
    <t>YT71S-100B</t>
  </si>
  <si>
    <t>TD2026-P5-ZC-1232-0046</t>
  </si>
  <si>
    <t xml:space="preserve"> 223K01SCG110</t>
  </si>
  <si>
    <t xml:space="preserve">JYT25-1200N B-2-BJ26-004 </t>
  </si>
  <si>
    <t>天津大学</t>
  </si>
  <si>
    <t>TD2024-TJDX-001</t>
  </si>
  <si>
    <t>技术服务</t>
  </si>
  <si>
    <t>233K01SCG068</t>
  </si>
  <si>
    <t>TTP147</t>
  </si>
  <si>
    <t>未开票</t>
  </si>
  <si>
    <t>北京发那科机电有限公司</t>
  </si>
  <si>
    <t>TD2026-P5-ZC-FANUC-0001</t>
  </si>
  <si>
    <t>12544806 SAP合同号</t>
  </si>
  <si>
    <t>臻创（天津）科技有限公司</t>
  </si>
  <si>
    <t>TD2026-P5-ZC-1964-0001</t>
  </si>
  <si>
    <t>20253K01SCF067</t>
  </si>
  <si>
    <t>三花改造</t>
  </si>
  <si>
    <t>TD2026-P5-ZC-1964-0002</t>
  </si>
  <si>
    <t>20263K01SCF039</t>
  </si>
  <si>
    <t>YT25-1200A改造</t>
  </si>
  <si>
    <t>天津国电森源电气科技有限公司</t>
  </si>
  <si>
    <t>TD2026-P5-ZC-GDSY-0001</t>
  </si>
  <si>
    <t>中压</t>
  </si>
  <si>
    <t>天津正辉电力设备制造有限公司</t>
  </si>
  <si>
    <t>TD2025-P5-ZC-ZHDL-0002</t>
  </si>
  <si>
    <t>天津中盛华创机电设备有限公司</t>
  </si>
  <si>
    <t>TD2025-P5-ZC-2207-0012</t>
  </si>
  <si>
    <t>20243K01SCG017</t>
  </si>
  <si>
    <t>THP29—7200/72000KN纵梁热成型液压机</t>
  </si>
  <si>
    <t>TD2025-P5-ZC-2207-0049</t>
  </si>
  <si>
    <t>223K01SCG178</t>
  </si>
  <si>
    <t>YT71SC-2500C</t>
  </si>
  <si>
    <t>TD2025-P5-ZC-2207-0039</t>
  </si>
  <si>
    <t>20253K01SCG029</t>
  </si>
  <si>
    <t>JYT25-1600D</t>
  </si>
  <si>
    <t>TD2025-P5-ZC-2207-0040</t>
  </si>
  <si>
    <t>253K01KY1005</t>
  </si>
  <si>
    <t>THP63-700-1000</t>
  </si>
  <si>
    <t>TD2025-P5-ZC-2207-0041</t>
  </si>
  <si>
    <t>YT27-630EJa</t>
  </si>
  <si>
    <t>TD2025-P5-ZC-2207-0042</t>
  </si>
  <si>
    <t>20253K01SCG019</t>
  </si>
  <si>
    <t>JYT25-1200AJ</t>
  </si>
  <si>
    <t>TD2026-P5-ZC-2207-0003</t>
  </si>
  <si>
    <t>TD2026-P5-ZC-2207-0009</t>
  </si>
  <si>
    <t>20253K01SCG058</t>
  </si>
  <si>
    <t>YT25-2000G</t>
  </si>
  <si>
    <t>TD2026-P5-ZC-2207-0010</t>
  </si>
  <si>
    <t>20253K01SCG059</t>
  </si>
  <si>
    <t>YT25-2000Ga</t>
  </si>
  <si>
    <t>TD2026-P5-ZC-2207-0011</t>
  </si>
  <si>
    <t>20253K01SCG074</t>
  </si>
  <si>
    <t>YT71S-2000AA</t>
  </si>
  <si>
    <t>TD2026-P5-ZC-2207-0012</t>
  </si>
  <si>
    <t>20253K01SCG080</t>
  </si>
  <si>
    <t>YT25-1250</t>
  </si>
  <si>
    <t>TD2026-P5-ZC-2207-0013</t>
  </si>
  <si>
    <t>20253K01SCG081</t>
  </si>
  <si>
    <t>YT27-800GV</t>
  </si>
  <si>
    <t>TD2026-P5-ZC-2207-0014</t>
  </si>
  <si>
    <t>20253K01SCG082</t>
  </si>
  <si>
    <t>YT27-1600BL</t>
  </si>
  <si>
    <t>拉线尺TD2025-P5-ZC-1539-0008</t>
  </si>
  <si>
    <t>天津辉诺科技发展有限公司</t>
  </si>
  <si>
    <t>20253K01SCC016</t>
  </si>
  <si>
    <t>0FYGB120N0P////THP61-1200P</t>
  </si>
  <si>
    <t>拉线尺</t>
  </si>
  <si>
    <t>TD2025-P5-ZC-1539-0008</t>
  </si>
  <si>
    <t>2月付</t>
  </si>
  <si>
    <t>20253K01SCG023</t>
  </si>
  <si>
    <t>THP63-3000C</t>
  </si>
  <si>
    <t>拉线尺TD2025-P5-ZC-1539-0009</t>
  </si>
  <si>
    <t>TD2025-P5-ZC-1539-0009</t>
  </si>
  <si>
    <t>拉线尺TD2025-P5-ZC-1539-0010</t>
  </si>
  <si>
    <t>20253K01SCC013</t>
  </si>
  <si>
    <t>YT71S-2000Z////0FYHS200N0Z</t>
  </si>
  <si>
    <t>TD2025-P5-ZC-1539-0010</t>
  </si>
  <si>
    <t>20253K01SCG056</t>
  </si>
  <si>
    <t>YT25-2000F</t>
  </si>
  <si>
    <t>拉线尺TD2025-P5-ZC-1539-0011</t>
  </si>
  <si>
    <t>20253K01SCG010</t>
  </si>
  <si>
    <t>THP23-2500G</t>
  </si>
  <si>
    <t>TD2025-P5-ZC-1539-0011</t>
  </si>
  <si>
    <t>20253K01SCG050</t>
  </si>
  <si>
    <t>YT25-1600F</t>
  </si>
  <si>
    <t>20253K01SCG051</t>
  </si>
  <si>
    <t>YT25-2000E</t>
  </si>
  <si>
    <t>其他传感器TD2025-P5-ZC-1867-0020</t>
  </si>
  <si>
    <t>天津禾晟自动化设备有限公司</t>
  </si>
  <si>
    <t>20253K01SCC014</t>
  </si>
  <si>
    <t>YT71S-4000B////0FYHS400N0B</t>
  </si>
  <si>
    <t>其他传感器</t>
  </si>
  <si>
    <t>TD2025-P5-ZC-2426-0045</t>
  </si>
  <si>
    <t>TD2025-P5-ZC-2426-0046</t>
  </si>
  <si>
    <t>TD2025-P5-ZC-2426-0047</t>
  </si>
  <si>
    <t>TD2025-P5-ZC-2426-0048</t>
  </si>
  <si>
    <t>TD2025-P5-ZC-2426-0050</t>
  </si>
  <si>
    <t>TD2025-P5-ZC-2426-0049</t>
  </si>
  <si>
    <t>航空复杂钣金构件内高压充液成形装备研制及入线应用验证项目</t>
  </si>
  <si>
    <t>继电器 控制变压器</t>
  </si>
  <si>
    <t>动力线缆TD2025-P5-ZC-1846-0039</t>
  </si>
  <si>
    <t>253K01KY1003</t>
  </si>
  <si>
    <t>航空发动机空心风扇叶片高性能热蠕变成形装备研制与验证项目</t>
  </si>
  <si>
    <t>TD2025-P5-ZC-1846-0039</t>
  </si>
  <si>
    <t>动力线缆TD2025-P5-ZC-1846-0040</t>
  </si>
  <si>
    <t>20253K01SCG048
233K01SCG402
20253K01SCC017
20253K01SCN031
20253K01SCG075
20253K01SCG076
20253K01SCG077
20253K01SCG078
20253K01SCG079
20253K01SCG074
20253K01SCG059
20253K01SCG058
20253K01SCC010
20253K01SCC008
20253K01SCC007
20253K01SCC009
20263K01SCF010</t>
  </si>
  <si>
    <t>THP10-1250E
YT71SC-300 2#
THP10-1600F
THP32-315P改造
ZY170 1#
ZY170 2#
ZY170 3#
ZY170 4#
ZY170 5#
YT71S-2000AA
YT25-2000Ga
YT25-2000G
THP11-800J
THP11-8000J
THP11-6000G
THP11-10000M
THP99-5000改造</t>
  </si>
  <si>
    <t>动力线缆</t>
  </si>
  <si>
    <t>TD2025-P5-ZC-1846-0040</t>
  </si>
  <si>
    <t>动力线缆TD2025-P5-ZC-1846-0041</t>
  </si>
  <si>
    <t>20253K01SCC006
20253K01SCG074
20253K01SCG022
20253K01SCG087
20253K01SCG046
20233K01SCG008
20253K01SCG056
233K01SCG116
20253K01SCG082
20253K01SCG081
20253K01SCG031
20253K01SCG086
20253K01SCG039
20253K01SCG059
20253K01SCG058</t>
  </si>
  <si>
    <t>THP62S-3500
YT71S-2000AA
THP11D-8000B
THP34-400J
THP61-1200Q
YT71S-200Ca
YT25-2000F
JYT27-1600C
YT27-1600BL
YT27-800GV
THP61-200F
THP41-400U
YT71S-2500U
YT25-2000Ga
YT25-2000G</t>
  </si>
  <si>
    <t>TD2025-P5-ZC-1846-0041</t>
  </si>
  <si>
    <t>plcTD2026-P5-ZC-1846-0001</t>
  </si>
  <si>
    <t>20253K01SCG057
20253K01SCG088
20253K01SCG085</t>
  </si>
  <si>
    <t>THP03-1200B
THP10-5000Q
YT25-2000H</t>
  </si>
  <si>
    <t>plc</t>
  </si>
  <si>
    <t>TD2026-P5-ZC-1846-0001</t>
  </si>
  <si>
    <t>plcTD2026-P5-ZC-1846-0002</t>
  </si>
  <si>
    <t>20263K01SCF003
20253K01SCG083
20253K01SCG113
20253K01SCG114
20253K01SCG099
B-2-BJ26-003
20253K01SCG029</t>
  </si>
  <si>
    <t>ZY169
YT25-1600G
YT71S-2500W
YT71S-3000V
THP34-3500
JYT25-1600D（26厂外）</t>
  </si>
  <si>
    <t>TD2026-P5-ZC-1846-0002</t>
  </si>
  <si>
    <t>plcTD2025-P5-ZC-1006-0027</t>
  </si>
  <si>
    <t>天津市金昂科技有限公司</t>
  </si>
  <si>
    <t>20243K01SCG093</t>
  </si>
  <si>
    <t>THP63-800C充液成形液压机</t>
  </si>
  <si>
    <t>TD2025-P5-ZC-1006-0027</t>
  </si>
  <si>
    <t>plcTD2025-P5-ZC-1006-0028</t>
  </si>
  <si>
    <t>20253K01SCC007</t>
  </si>
  <si>
    <t>THP11-6000G////0FDBB600N0G</t>
  </si>
  <si>
    <t>TD2025-P5-ZC-1006-0028</t>
  </si>
  <si>
    <t>20253K01SCC008</t>
  </si>
  <si>
    <t>THP11-8000J////0FDBB800N0J</t>
  </si>
  <si>
    <t>20253K01SCC009</t>
  </si>
  <si>
    <t>THP11-10000M////0FDBB100Z0M</t>
  </si>
  <si>
    <t>20253K01SCC010</t>
  </si>
  <si>
    <t>THP11-800J////0FDBB80000J</t>
  </si>
  <si>
    <t>20253K01SCG052</t>
  </si>
  <si>
    <t>YT71S-1600C</t>
  </si>
  <si>
    <t>20253K01SCG053</t>
  </si>
  <si>
    <t>YT71S-1600Ca</t>
  </si>
  <si>
    <t>20253K01SCG054</t>
  </si>
  <si>
    <t>YT71S-1600Cb</t>
  </si>
  <si>
    <t>20253K01SCG055</t>
  </si>
  <si>
    <t>YT71S-1600Cc</t>
  </si>
  <si>
    <t>plcTD2025-P5-ZC-1006-0030</t>
  </si>
  <si>
    <t>TD2025-P5-ZC-1006-0030</t>
  </si>
  <si>
    <t>plcTD2025-P5-ZC-1006-0031</t>
  </si>
  <si>
    <t>20243K01SCP017</t>
  </si>
  <si>
    <t>YT71SC-2000E工控机</t>
  </si>
  <si>
    <t>TD2025-P5-ZC-1006-0031</t>
  </si>
  <si>
    <t>plcTD2025-P5-ZC-1006-0032</t>
  </si>
  <si>
    <t>TD2025-P5-ZC-1006-0032</t>
  </si>
  <si>
    <t>20253K01SCG030</t>
  </si>
  <si>
    <t>THP11-5000F</t>
  </si>
  <si>
    <t>20253K01SCG035</t>
  </si>
  <si>
    <t>plcTD2025-P5-ZC-1006-0033</t>
  </si>
  <si>
    <t>20253K01SCF066</t>
  </si>
  <si>
    <t>THP67-8000B电极挤压液压机电气操作台升级改造</t>
  </si>
  <si>
    <t>TD2025-P5-ZC-1006-0033</t>
  </si>
  <si>
    <t>plcTD2025-P5-ZC-2117-0026</t>
  </si>
  <si>
    <t>上海信博电气工程有限公司</t>
  </si>
  <si>
    <t>TD2025-P5-ZC-2117-0026</t>
  </si>
  <si>
    <t>plcTD2025-P5-ZC-2117-0027</t>
  </si>
  <si>
    <t>TD2025-P5-ZC-2117-0027</t>
  </si>
  <si>
    <t>plcTD2025-P5-ZC-2117-0028</t>
  </si>
  <si>
    <t>20253K01SCG075</t>
  </si>
  <si>
    <t>ZY170</t>
  </si>
  <si>
    <t>TD2025-P5-ZC-2117-0028</t>
  </si>
  <si>
    <t>plcTD2025-P5-ZC-2117-0029</t>
  </si>
  <si>
    <t>20253K01SCG076</t>
  </si>
  <si>
    <t>TD2025-P5-ZC-2117-0029</t>
  </si>
  <si>
    <t>plcTD2025-P5-ZC-2117-0030</t>
  </si>
  <si>
    <t>20253K01SCG077</t>
  </si>
  <si>
    <t>TD2025-P5-ZC-2117-0030</t>
  </si>
  <si>
    <t>plcTD2025-P5-ZC-2117-0031</t>
  </si>
  <si>
    <t>20253K01SCG078</t>
  </si>
  <si>
    <t>TD2025-P5-ZC-2117-0031</t>
  </si>
  <si>
    <t>plcTD2025-P5-ZC-2117-0032</t>
  </si>
  <si>
    <t>20253K01SCG079</t>
  </si>
  <si>
    <t>TD2025-P5-ZC-2117-0032</t>
  </si>
  <si>
    <t>TD2026-P5-ZC-2416-0002</t>
  </si>
  <si>
    <t>天津宏齐源劳务服务有限公司</t>
  </si>
  <si>
    <t>YT71S-4000#1</t>
  </si>
  <si>
    <t>TD2026-P5-ZC-2416-0001</t>
  </si>
  <si>
    <t>TD2025-P5-ZC-DAD-0009</t>
  </si>
  <si>
    <t>北京迪安帝科技有限公司</t>
  </si>
  <si>
    <t>TD2026-P5-ZC-DAD-0004</t>
  </si>
  <si>
    <t>合计金额（元）</t>
  </si>
  <si>
    <t>合计金额（万元）</t>
  </si>
  <si>
    <t>承兑付款金额（元）</t>
  </si>
  <si>
    <t>承兑付款金额（万元）</t>
  </si>
  <si>
    <t>电汇付款金额（元）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</si>
</sst>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57" fontId="1" fillId="2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 2" xfId="50"/>
    <cellStyle name="常规 2 2 2" xfId="51"/>
    <cellStyle name="常规 3" xfId="52"/>
    <cellStyle name="常规 4" xfId="53"/>
    <cellStyle name="常规_鹭岛" xfId="54"/>
    <cellStyle name="常规 3 2" xfId="55"/>
    <cellStyle name="常规 2" xfId="56"/>
  </cellStyles>
  <tableStyles count="0" defaultTableStyle="TableStyleMedium2" defaultPivotStyle="PivotStyleLight16"/>
  <colors>
    <mruColors>
      <color rgb="00DC32DC"/>
      <color rgb="00E967E8"/>
      <color rgb="00FFC000"/>
      <color rgb="00FF0000"/>
      <color rgb="00FF00FF"/>
      <color rgb="00000000"/>
      <color rgb="0092D050"/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72"/>
  <sheetViews>
    <sheetView tabSelected="1" view="pageBreakPreview" zoomScale="70" zoomScaleNormal="70" workbookViewId="0">
      <selection activeCell="D77" sqref="D77"/>
    </sheetView>
  </sheetViews>
  <sheetFormatPr defaultColWidth="9.02654867256637" defaultRowHeight="13.85"/>
  <cols>
    <col min="1" max="1" width="44.7699115044248" style="1" customWidth="1"/>
    <col min="2" max="2" width="15.3628318584071" style="1" customWidth="1"/>
    <col min="3" max="3" width="15.5663716814159" style="1" customWidth="1"/>
    <col min="4" max="4" width="19.3362831858407" style="1" customWidth="1"/>
    <col min="5" max="5" width="38.5044247787611" style="2" customWidth="1"/>
    <col min="6" max="6" width="14.212389380531" style="2" customWidth="1"/>
    <col min="7" max="7" width="10.9823008849558" style="2" customWidth="1"/>
    <col min="8" max="8" width="20.3185840707965" style="2" customWidth="1"/>
    <col min="9" max="9" width="22.4690265486726" style="1" customWidth="1"/>
    <col min="10" max="10" width="20.9646017699115" style="1" customWidth="1"/>
    <col min="11" max="11" width="14.1238938053097" style="1" customWidth="1"/>
    <col min="12" max="12" width="32.0530973451327" style="1" customWidth="1"/>
    <col min="13" max="13" width="10.8849557522124" style="1"/>
    <col min="14" max="14" width="9.02654867256637" style="1"/>
    <col min="15" max="15" width="30.2035398230088" style="1" hidden="1" customWidth="1"/>
    <col min="16" max="17" width="11.1504424778761" style="1" hidden="1" customWidth="1"/>
    <col min="18" max="18" width="12.6194690265487" style="1" hidden="1" customWidth="1"/>
    <col min="19" max="20" width="17.929203539823" style="1" hidden="1" customWidth="1"/>
    <col min="21" max="16384" width="9.02654867256637" style="1"/>
  </cols>
  <sheetData>
    <row r="1" s="3" customFormat="1" ht="13.5" spans="1:29">
      <c r="I1" s="10"/>
      <c r="J1" s="11"/>
      <c r="O1" s="12"/>
      <c r="P1" s="12"/>
      <c r="Q1" s="13"/>
    </row>
    <row r="2" s="3" customFormat="1" ht="13.5" spans="1:29">
      <c r="B2" s="3" t="s">
        <v>0</v>
      </c>
      <c r="D2" s="3" t="s">
        <v>1</v>
      </c>
      <c r="I2" s="11"/>
      <c r="J2" s="11"/>
      <c r="O2" s="12"/>
      <c r="P2" s="12"/>
      <c r="Q2" s="13"/>
    </row>
    <row r="3" s="9" customFormat="1" ht="27" spans="1: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4" t="s">
        <v>10</v>
      </c>
      <c r="J3" s="14" t="s">
        <v>11</v>
      </c>
      <c r="K3" s="4" t="s">
        <v>12</v>
      </c>
      <c r="L3" s="4" t="s">
        <v>13</v>
      </c>
      <c r="M3" s="4" t="s">
        <v>14</v>
      </c>
      <c r="N3" s="4"/>
      <c r="O3" s="15"/>
      <c r="P3" s="15"/>
      <c r="Q3" s="16"/>
    </row>
    <row r="4" s="3" customFormat="1" spans="1:29">
      <c r="A4" s="6" t="str">
        <f t="shared" ref="A4:A14" si="0">K4&amp;L4</f>
        <v>低压TD2026-P5-ZC-DQ2301-00045、49-60</v>
      </c>
      <c r="B4" s="5">
        <f t="shared" ref="B4:B14" si="1">P4</f>
        <v>115788.47</v>
      </c>
      <c r="C4" s="5">
        <f>B4-D4</f>
        <v>0</v>
      </c>
      <c r="D4" s="5">
        <f>Q4</f>
        <v>115788.47</v>
      </c>
      <c r="E4" s="6" t="s">
        <v>15</v>
      </c>
      <c r="F4" s="6" t="s">
        <v>16</v>
      </c>
      <c r="G4" s="6" t="s">
        <v>17</v>
      </c>
      <c r="H4" s="6" t="s">
        <v>18</v>
      </c>
      <c r="I4" s="17" t="str">
        <f t="shared" ref="I4:I12" si="2">S4</f>
        <v>多台</v>
      </c>
      <c r="J4" s="17" t="str">
        <f t="shared" ref="J4:J12" si="3">T4</f>
        <v>多台</v>
      </c>
      <c r="K4" s="6" t="str">
        <f>R4</f>
        <v>低压</v>
      </c>
      <c r="L4" s="6" t="str">
        <f t="shared" ref="L4:L12" si="4">O4</f>
        <v>TD2026-P5-ZC-DQ2301-00045、49-60</v>
      </c>
      <c r="M4" s="18" t="s">
        <v>19</v>
      </c>
      <c r="N4" s="19" t="s">
        <v>20</v>
      </c>
      <c r="O4" s="3" t="s">
        <v>21</v>
      </c>
      <c r="P4" s="3">
        <v>115788.47</v>
      </c>
      <c r="Q4" s="3">
        <v>115788.47</v>
      </c>
      <c r="R4" s="3" t="s">
        <v>22</v>
      </c>
      <c r="S4" s="3" t="s">
        <v>23</v>
      </c>
      <c r="T4" s="3" t="s">
        <v>23</v>
      </c>
      <c r="U4" s="1" t="s">
        <v>24</v>
      </c>
      <c r="V4" s="1"/>
      <c r="W4" s="1"/>
      <c r="X4" s="1"/>
      <c r="Y4" s="1"/>
      <c r="Z4" s="1"/>
      <c r="AA4" s="1"/>
      <c r="AB4" s="1"/>
      <c r="AC4" s="1"/>
    </row>
    <row r="5" s="3" customFormat="1" spans="1:29">
      <c r="A5" s="6" t="str">
        <f t="shared" si="0"/>
        <v>线缆TD2026-P5-ZC-BJQR-0001</v>
      </c>
      <c r="B5" s="5">
        <f t="shared" si="1"/>
        <v>144802.81</v>
      </c>
      <c r="C5" s="5"/>
      <c r="D5" s="5"/>
      <c r="E5" s="6" t="s">
        <v>25</v>
      </c>
      <c r="F5" s="6" t="s">
        <v>26</v>
      </c>
      <c r="G5" s="6" t="s">
        <v>17</v>
      </c>
      <c r="H5" s="6" t="s">
        <v>18</v>
      </c>
      <c r="I5" s="17" t="str">
        <f t="shared" si="2"/>
        <v>20253K01SCG057
20253K01SCG088
20253K01SCG084
20253K01SCG045
20253K01SCG085
20263K01SCF003
20253K01SCG083
20253K01SCF039
20253K01SCG113
20253K01SCG114
20253K01SCG099
20253K01SCG028
20263K01SCF039
B-2-BJ26-003
20253K01SCG029
20253K01SCG088
20253K01SCG098</v>
      </c>
      <c r="J5" s="17" t="str">
        <f t="shared" si="3"/>
        <v>THP03-1200B
THP10-5000Q
YT25-1600Ha
YT25-1600H
YT25-2000H
ZY169
YT25-1600G
ZY168
YT71S-2500W
YT71S-3000V
THP34-3500
THP03-1200A
YT25-1200A（联）
JYT25-1600D（26厂外）
THP10-5000Q
YT25-2000J</v>
      </c>
      <c r="K5" s="6" t="str">
        <f t="shared" ref="K5:K36" si="5">R5</f>
        <v>线缆</v>
      </c>
      <c r="L5" s="6" t="str">
        <f t="shared" si="4"/>
        <v>TD2026-P5-ZC-BJQR-0001</v>
      </c>
      <c r="M5" s="18" t="s">
        <v>19</v>
      </c>
      <c r="N5" s="19" t="s">
        <v>20</v>
      </c>
      <c r="O5" s="3" t="s">
        <v>27</v>
      </c>
      <c r="P5" s="3">
        <v>144802.81</v>
      </c>
      <c r="Q5" s="3">
        <v>144802.81</v>
      </c>
      <c r="R5" s="3" t="s">
        <v>28</v>
      </c>
      <c r="S5" s="3" t="s">
        <v>29</v>
      </c>
      <c r="T5" s="3" t="s">
        <v>30</v>
      </c>
      <c r="U5" s="1" t="s">
        <v>24</v>
      </c>
      <c r="V5" s="1"/>
      <c r="W5" s="1"/>
      <c r="X5" s="1"/>
      <c r="Y5" s="1"/>
      <c r="Z5" s="1"/>
      <c r="AA5" s="1"/>
      <c r="AB5" s="1"/>
      <c r="AC5" s="1"/>
    </row>
    <row r="6" s="3" customFormat="1" spans="1:29">
      <c r="A6" s="6" t="str">
        <f t="shared" si="0"/>
        <v>辅料TD2025-P5-ZC-TJRL-0020</v>
      </c>
      <c r="B6" s="5">
        <f t="shared" si="1"/>
        <v>14690.91</v>
      </c>
      <c r="C6" s="5"/>
      <c r="D6" s="5"/>
      <c r="E6" s="6" t="s">
        <v>31</v>
      </c>
      <c r="F6" s="6" t="s">
        <v>16</v>
      </c>
      <c r="G6" s="6" t="s">
        <v>17</v>
      </c>
      <c r="H6" s="6" t="s">
        <v>18</v>
      </c>
      <c r="I6" s="17" t="str">
        <f t="shared" si="2"/>
        <v>20253K01SCF066
20253K01SCG074
20253K01SCG048
20253K01SCC006
233K01SCG178
233K01SCG179
20253K01SCG075
20253K01SCG076
20253K01SCG077
20253K01SCG078
20253K01SCG079
233K01SCG402</v>
      </c>
      <c r="J6" s="17" t="str">
        <f t="shared" si="3"/>
        <v>YT71S-1600Cc
YT71S-1600Cb
YT25-1250
JYT25-1200AG有偿
THP34-400J
YT25-2000C（厂外）
THP62S-3500
ZY169
YT25-1600H
JYT25-1200AD（厂外）
JYT25-1200AE（厂外）
ZY170 1#
ZY170 2#
ZY170 3#
ZY170 4#
ZY170 5#
THP13-10000/5000X2
YT71S-1600C
YT71S-1600Ca
YT25-1600Ha</v>
      </c>
      <c r="K6" s="6" t="str">
        <f t="shared" si="5"/>
        <v>辅料</v>
      </c>
      <c r="L6" s="6" t="str">
        <f t="shared" si="4"/>
        <v>TD2025-P5-ZC-TJRL-0020</v>
      </c>
      <c r="M6" s="18" t="s">
        <v>19</v>
      </c>
      <c r="N6" s="19" t="s">
        <v>20</v>
      </c>
      <c r="O6" s="3" t="s">
        <v>32</v>
      </c>
      <c r="P6" s="3">
        <v>14690.91</v>
      </c>
      <c r="Q6" s="3">
        <v>14690.91</v>
      </c>
      <c r="R6" s="3" t="s">
        <v>33</v>
      </c>
      <c r="S6" s="3" t="s">
        <v>34</v>
      </c>
      <c r="T6" s="3" t="s">
        <v>35</v>
      </c>
      <c r="U6" s="1" t="s">
        <v>24</v>
      </c>
      <c r="V6" s="1"/>
      <c r="W6" s="1"/>
      <c r="X6" s="1"/>
      <c r="Y6" s="1"/>
      <c r="Z6" s="1"/>
      <c r="AA6" s="1"/>
      <c r="AB6" s="1"/>
      <c r="AC6" s="1"/>
    </row>
    <row r="7" s="3" customFormat="1" spans="1:29">
      <c r="A7" s="6" t="str">
        <f t="shared" si="0"/>
        <v>辅料TD2025-P5-ZC-1617-0046</v>
      </c>
      <c r="B7" s="5">
        <f t="shared" si="1"/>
        <v>41813.17</v>
      </c>
      <c r="C7" s="5"/>
      <c r="D7" s="5"/>
      <c r="E7" s="6" t="s">
        <v>36</v>
      </c>
      <c r="F7" s="6" t="s">
        <v>16</v>
      </c>
      <c r="G7" s="6" t="s">
        <v>17</v>
      </c>
      <c r="H7" s="6" t="s">
        <v>18</v>
      </c>
      <c r="I7" s="17" t="str">
        <f t="shared" si="2"/>
        <v>20253K01SCG056
20253K01SCG055
20253K01SCG054
20253K01SCG080
20253K01SCG046
20253K01SCN036
20253K01SCG087
20263K01SCF003
20253K01SCG045
20243K01SCC034
20253K01SCG084</v>
      </c>
      <c r="J7" s="17" t="str">
        <f t="shared" si="3"/>
        <v>YT25-2000F
YT71S-1600Cc
YT71S-1600Cb
YT25-1250
THP61-1200Q
JYT25-1200AG有偿
THP34-400J
ZY169
YT25-1600H
THP41-500S
YT25-1600Ha</v>
      </c>
      <c r="K7" s="6" t="str">
        <f t="shared" si="5"/>
        <v>辅料</v>
      </c>
      <c r="L7" s="6" t="str">
        <f t="shared" si="4"/>
        <v>TD2025-P5-ZC-1617-0046</v>
      </c>
      <c r="M7" s="18" t="s">
        <v>19</v>
      </c>
      <c r="N7" s="19" t="s">
        <v>20</v>
      </c>
      <c r="O7" s="3" t="s">
        <v>37</v>
      </c>
      <c r="P7" s="3">
        <v>41813.17</v>
      </c>
      <c r="Q7" s="3">
        <v>41813.17</v>
      </c>
      <c r="R7" s="3" t="s">
        <v>33</v>
      </c>
      <c r="S7" s="3" t="s">
        <v>38</v>
      </c>
      <c r="T7" s="3" t="s">
        <v>39</v>
      </c>
      <c r="U7" s="1" t="s">
        <v>24</v>
      </c>
      <c r="V7" s="1"/>
      <c r="W7" s="1"/>
      <c r="X7" s="1"/>
      <c r="Y7" s="1"/>
      <c r="Z7" s="1"/>
      <c r="AA7" s="1"/>
      <c r="AB7" s="1"/>
      <c r="AC7" s="1"/>
    </row>
    <row r="8" s="3" customFormat="1" spans="1:29">
      <c r="A8" s="6" t="str">
        <f t="shared" si="0"/>
        <v>辅料TD2025-P5-ZC-4507-0060</v>
      </c>
      <c r="B8" s="5">
        <f t="shared" si="1"/>
        <v>66934.05</v>
      </c>
      <c r="C8" s="5"/>
      <c r="D8" s="5"/>
      <c r="E8" s="6" t="s">
        <v>40</v>
      </c>
      <c r="F8" s="6" t="s">
        <v>16</v>
      </c>
      <c r="G8" s="6" t="s">
        <v>17</v>
      </c>
      <c r="H8" s="6" t="s">
        <v>18</v>
      </c>
      <c r="I8" s="17" t="str">
        <f t="shared" si="2"/>
        <v>20253K01SCG045
20253K01SCG084</v>
      </c>
      <c r="J8" s="17" t="str">
        <f t="shared" si="3"/>
        <v>YT25-1600H
YT25-1600Ha</v>
      </c>
      <c r="K8" s="6" t="str">
        <f t="shared" si="5"/>
        <v>辅料</v>
      </c>
      <c r="L8" s="6" t="str">
        <f t="shared" si="4"/>
        <v>TD2025-P5-ZC-4507-0060</v>
      </c>
      <c r="M8" s="18" t="s">
        <v>19</v>
      </c>
      <c r="N8" s="19" t="s">
        <v>20</v>
      </c>
      <c r="O8" s="3" t="s">
        <v>41</v>
      </c>
      <c r="P8" s="3">
        <v>66934.05</v>
      </c>
      <c r="Q8" s="3">
        <v>66934.05</v>
      </c>
      <c r="R8" s="3" t="s">
        <v>33</v>
      </c>
      <c r="S8" s="3" t="s">
        <v>42</v>
      </c>
      <c r="T8" s="3" t="s">
        <v>43</v>
      </c>
      <c r="U8" s="1" t="s">
        <v>24</v>
      </c>
      <c r="V8" s="1"/>
      <c r="W8" s="1"/>
      <c r="X8" s="1"/>
      <c r="Y8" s="1"/>
      <c r="Z8" s="1"/>
      <c r="AA8" s="1"/>
      <c r="AB8" s="1"/>
      <c r="AC8" s="1"/>
    </row>
    <row r="9" s="3" customFormat="1" spans="1:29">
      <c r="A9" s="6" t="str">
        <f t="shared" si="0"/>
        <v>线缆TD2026-P5-ZC-1846-0003</v>
      </c>
      <c r="B9" s="5">
        <f t="shared" si="1"/>
        <v>257811.36</v>
      </c>
      <c r="C9" s="5"/>
      <c r="D9" s="5"/>
      <c r="E9" s="6" t="s">
        <v>44</v>
      </c>
      <c r="F9" s="6" t="s">
        <v>16</v>
      </c>
      <c r="G9" s="6" t="s">
        <v>17</v>
      </c>
      <c r="H9" s="6" t="s">
        <v>18</v>
      </c>
      <c r="I9" s="17" t="str">
        <f t="shared" si="2"/>
        <v>20253K01SCC019</v>
      </c>
      <c r="J9" s="17" t="str">
        <f t="shared" si="3"/>
        <v>THP10-2500N</v>
      </c>
      <c r="K9" s="6" t="str">
        <f t="shared" si="5"/>
        <v>线缆</v>
      </c>
      <c r="L9" s="6" t="str">
        <f t="shared" si="4"/>
        <v>TD2026-P5-ZC-1846-0003</v>
      </c>
      <c r="M9" s="18" t="s">
        <v>19</v>
      </c>
      <c r="N9" s="19" t="s">
        <v>20</v>
      </c>
      <c r="O9" s="3" t="s">
        <v>45</v>
      </c>
      <c r="P9" s="3">
        <v>257811.36</v>
      </c>
      <c r="Q9" s="3">
        <v>257811.36</v>
      </c>
      <c r="R9" s="3" t="s">
        <v>28</v>
      </c>
      <c r="S9" s="3" t="s">
        <v>46</v>
      </c>
      <c r="T9" s="3" t="s">
        <v>47</v>
      </c>
      <c r="U9" s="1" t="s">
        <v>24</v>
      </c>
      <c r="V9" s="1"/>
      <c r="W9" s="1"/>
      <c r="X9" s="1"/>
      <c r="Y9" s="1"/>
      <c r="Z9" s="1"/>
      <c r="AA9" s="1"/>
      <c r="AB9" s="1"/>
      <c r="AC9" s="1"/>
    </row>
    <row r="10" s="3" customFormat="1" spans="1:29">
      <c r="A10" s="6" t="str">
        <f t="shared" si="0"/>
        <v>线缆TD2025-P5-ZC-1846-0042</v>
      </c>
      <c r="B10" s="5">
        <f t="shared" si="1"/>
        <v>5271.05</v>
      </c>
      <c r="C10" s="5"/>
      <c r="D10" s="5"/>
      <c r="E10" s="6" t="s">
        <v>44</v>
      </c>
      <c r="F10" s="6" t="s">
        <v>16</v>
      </c>
      <c r="G10" s="6" t="s">
        <v>17</v>
      </c>
      <c r="H10" s="6" t="s">
        <v>18</v>
      </c>
      <c r="I10" s="17" t="str">
        <f t="shared" si="2"/>
        <v>科资253K01KY1003
20253K01SCG035</v>
      </c>
      <c r="J10" s="17" t="str">
        <f t="shared" si="3"/>
        <v>THP03-800A</v>
      </c>
      <c r="K10" s="6" t="str">
        <f t="shared" si="5"/>
        <v>线缆</v>
      </c>
      <c r="L10" s="6" t="str">
        <f t="shared" si="4"/>
        <v>TD2025-P5-ZC-1846-0042</v>
      </c>
      <c r="M10" s="18" t="s">
        <v>19</v>
      </c>
      <c r="N10" s="19" t="s">
        <v>20</v>
      </c>
      <c r="O10" s="3" t="s">
        <v>48</v>
      </c>
      <c r="P10" s="3">
        <v>5271.05</v>
      </c>
      <c r="Q10" s="3">
        <v>5271.05</v>
      </c>
      <c r="R10" s="3" t="s">
        <v>28</v>
      </c>
      <c r="S10" s="3" t="s">
        <v>49</v>
      </c>
      <c r="T10" s="3" t="s">
        <v>50</v>
      </c>
      <c r="U10" s="1" t="s">
        <v>24</v>
      </c>
      <c r="V10" s="1"/>
      <c r="W10" s="1"/>
      <c r="X10" s="1"/>
      <c r="Y10" s="1"/>
      <c r="Z10" s="1"/>
      <c r="AA10" s="1"/>
      <c r="AB10" s="1"/>
      <c r="AC10" s="1"/>
    </row>
    <row r="11" s="3" customFormat="1" spans="1:29">
      <c r="A11" s="6" t="str">
        <f t="shared" si="0"/>
        <v>线缆TD2025-P5-ZC-1846-0043</v>
      </c>
      <c r="B11" s="5">
        <f t="shared" si="1"/>
        <v>67190.14</v>
      </c>
      <c r="C11" s="5"/>
      <c r="D11" s="5"/>
      <c r="E11" s="6" t="s">
        <v>44</v>
      </c>
      <c r="F11" s="6" t="s">
        <v>16</v>
      </c>
      <c r="G11" s="6" t="s">
        <v>17</v>
      </c>
      <c r="H11" s="6" t="s">
        <v>18</v>
      </c>
      <c r="I11" s="17" t="str">
        <f t="shared" si="2"/>
        <v>科资253K01KY1005
20253K01SCC014-15</v>
      </c>
      <c r="J11" s="17" t="str">
        <f t="shared" si="3"/>
        <v>YT71S-4000B科资（2台）</v>
      </c>
      <c r="K11" s="6" t="str">
        <f t="shared" si="5"/>
        <v>线缆</v>
      </c>
      <c r="L11" s="6" t="str">
        <f t="shared" si="4"/>
        <v>TD2025-P5-ZC-1846-0043</v>
      </c>
      <c r="M11" s="18" t="s">
        <v>19</v>
      </c>
      <c r="N11" s="19" t="s">
        <v>20</v>
      </c>
      <c r="O11" s="3" t="s">
        <v>51</v>
      </c>
      <c r="P11" s="3">
        <v>67190.14</v>
      </c>
      <c r="Q11" s="3">
        <v>67190.14</v>
      </c>
      <c r="R11" s="3" t="s">
        <v>28</v>
      </c>
      <c r="S11" s="3" t="s">
        <v>52</v>
      </c>
      <c r="T11" s="3" t="s">
        <v>53</v>
      </c>
      <c r="U11" s="1" t="s">
        <v>24</v>
      </c>
      <c r="V11" s="1"/>
      <c r="W11" s="1"/>
      <c r="X11" s="1"/>
      <c r="Y11" s="1"/>
      <c r="Z11" s="1"/>
      <c r="AA11" s="1"/>
      <c r="AB11" s="1"/>
      <c r="AC11" s="1"/>
    </row>
    <row r="12" s="3" customFormat="1" spans="1:29">
      <c r="A12" s="6" t="str">
        <f t="shared" si="0"/>
        <v>线缆TD2025-P5-ZC-1846-0044</v>
      </c>
      <c r="B12" s="5">
        <f t="shared" si="1"/>
        <v>80009.62</v>
      </c>
      <c r="C12" s="5"/>
      <c r="D12" s="5"/>
      <c r="E12" s="6" t="s">
        <v>44</v>
      </c>
      <c r="F12" s="6" t="s">
        <v>16</v>
      </c>
      <c r="G12" s="6" t="s">
        <v>17</v>
      </c>
      <c r="H12" s="6" t="s">
        <v>18</v>
      </c>
      <c r="I12" s="17" t="str">
        <f t="shared" si="2"/>
        <v>20263K01SCF014
E-2-BJ25-070
20243K01SCG058
20253K01SCG046
20253K01SCG022
20253K01SCG039
20253K01SCF067</v>
      </c>
      <c r="J12" s="17" t="str">
        <f t="shared" si="3"/>
        <v>THP67-3000B改造
JYT25-2000（厂外070）
THP61-1200Q
THP11D-8000B
YT71S-2500U
天津三花改造</v>
      </c>
      <c r="K12" s="6" t="str">
        <f t="shared" si="5"/>
        <v>线缆</v>
      </c>
      <c r="L12" s="6" t="str">
        <f t="shared" si="4"/>
        <v>TD2025-P5-ZC-1846-0044</v>
      </c>
      <c r="M12" s="18" t="s">
        <v>19</v>
      </c>
      <c r="N12" s="19" t="s">
        <v>20</v>
      </c>
      <c r="O12" s="3" t="s">
        <v>54</v>
      </c>
      <c r="P12" s="3">
        <v>80009.62</v>
      </c>
      <c r="Q12" s="3">
        <v>80009.62</v>
      </c>
      <c r="R12" s="3" t="s">
        <v>28</v>
      </c>
      <c r="S12" s="3" t="s">
        <v>55</v>
      </c>
      <c r="T12" s="3" t="s">
        <v>56</v>
      </c>
      <c r="U12" s="1" t="s">
        <v>24</v>
      </c>
      <c r="V12" s="1"/>
      <c r="W12" s="1"/>
      <c r="X12" s="1"/>
      <c r="Y12" s="1"/>
      <c r="Z12" s="1"/>
      <c r="AA12" s="1"/>
      <c r="AB12" s="1"/>
      <c r="AC12" s="1"/>
    </row>
    <row r="13" s="3" customFormat="1" spans="1:29">
      <c r="A13" s="6" t="str">
        <f t="shared" si="0"/>
        <v>低压TD2026-P5-ZC-ZYD-0001</v>
      </c>
      <c r="B13" s="5">
        <f t="shared" si="1"/>
        <v>492.28</v>
      </c>
      <c r="C13" s="5"/>
      <c r="D13" s="5">
        <f>Q13</f>
        <v>492.28</v>
      </c>
      <c r="E13" s="6" t="s">
        <v>57</v>
      </c>
      <c r="F13" s="6" t="s">
        <v>16</v>
      </c>
      <c r="G13" s="6" t="s">
        <v>17</v>
      </c>
      <c r="H13" s="6" t="s">
        <v>18</v>
      </c>
      <c r="I13" s="17" t="str">
        <f t="shared" ref="I13:I76" si="6">S13</f>
        <v>20263K01SCF033</v>
      </c>
      <c r="J13" s="17" t="str">
        <f t="shared" ref="J13:J76" si="7">T13</f>
        <v>天大地震试验台 </v>
      </c>
      <c r="K13" s="6" t="str">
        <f t="shared" si="5"/>
        <v>低压</v>
      </c>
      <c r="L13" s="6" t="str">
        <f t="shared" ref="L13:L76" si="8">O13</f>
        <v>TD2026-P5-ZC-ZYD-0001</v>
      </c>
      <c r="M13" s="18" t="s">
        <v>19</v>
      </c>
      <c r="N13" s="19" t="s">
        <v>20</v>
      </c>
      <c r="O13" s="3" t="s">
        <v>58</v>
      </c>
      <c r="P13" s="3">
        <v>492.28</v>
      </c>
      <c r="Q13" s="3">
        <v>492.28</v>
      </c>
      <c r="R13" s="3" t="s">
        <v>22</v>
      </c>
      <c r="S13" s="3" t="s">
        <v>59</v>
      </c>
      <c r="T13" s="3" t="s">
        <v>60</v>
      </c>
      <c r="U13" s="1" t="s">
        <v>24</v>
      </c>
      <c r="V13" s="1"/>
      <c r="W13" s="1"/>
      <c r="X13" s="1"/>
      <c r="Y13" s="1"/>
      <c r="Z13" s="1"/>
      <c r="AA13" s="1"/>
      <c r="AB13" s="1"/>
      <c r="AC13" s="1"/>
    </row>
    <row r="14" s="3" customFormat="1" spans="1:29">
      <c r="A14" s="6" t="str">
        <f t="shared" si="0"/>
        <v>电气安装服务TD2025-P5-DX-1350-0013</v>
      </c>
      <c r="B14" s="5">
        <f t="shared" si="1"/>
        <v>33000</v>
      </c>
      <c r="C14" s="5"/>
      <c r="D14" s="5"/>
      <c r="E14" s="6" t="s">
        <v>61</v>
      </c>
      <c r="F14" s="6" t="s">
        <v>16</v>
      </c>
      <c r="G14" s="6" t="s">
        <v>17</v>
      </c>
      <c r="H14" s="6" t="s">
        <v>18</v>
      </c>
      <c r="I14" s="17" t="str">
        <f t="shared" si="6"/>
        <v>253K01KY1001</v>
      </c>
      <c r="J14" s="17" t="str">
        <f t="shared" si="7"/>
        <v>THP71S-315B</v>
      </c>
      <c r="K14" s="6" t="str">
        <f t="shared" si="5"/>
        <v>电气安装服务</v>
      </c>
      <c r="L14" s="6" t="str">
        <f t="shared" si="8"/>
        <v>TD2025-P5-DX-1350-0013</v>
      </c>
      <c r="M14" s="18" t="s">
        <v>19</v>
      </c>
      <c r="N14" s="19" t="s">
        <v>20</v>
      </c>
      <c r="O14" s="3" t="s">
        <v>62</v>
      </c>
      <c r="P14" s="3">
        <v>33000</v>
      </c>
      <c r="Q14" s="3">
        <v>33000</v>
      </c>
      <c r="R14" s="3" t="s">
        <v>63</v>
      </c>
      <c r="S14" s="3" t="s">
        <v>64</v>
      </c>
      <c r="T14" s="3" t="s">
        <v>65</v>
      </c>
      <c r="U14" s="1" t="s">
        <v>24</v>
      </c>
      <c r="V14" s="1"/>
      <c r="W14" s="1"/>
      <c r="X14" s="1"/>
      <c r="Y14" s="1"/>
      <c r="Z14" s="1"/>
      <c r="AA14" s="1"/>
      <c r="AB14" s="1"/>
      <c r="AC14" s="1"/>
    </row>
    <row r="15" s="3" customFormat="1" ht="15" customHeight="1" spans="1:29">
      <c r="A15" s="6" t="str">
        <f t="shared" ref="A15:A77" si="9">K15&amp;L15</f>
        <v>位移传感器TD2025-P5-ZC-99482-0059</v>
      </c>
      <c r="B15" s="5">
        <f t="shared" ref="B15:B59" si="10">P15</f>
        <v>32943</v>
      </c>
      <c r="C15" s="5"/>
      <c r="D15" s="5"/>
      <c r="E15" s="6" t="s">
        <v>66</v>
      </c>
      <c r="F15" s="6" t="s">
        <v>16</v>
      </c>
      <c r="G15" s="6" t="s">
        <v>17</v>
      </c>
      <c r="H15" s="6" t="s">
        <v>18</v>
      </c>
      <c r="I15" s="17" t="str">
        <f t="shared" si="6"/>
        <v>20263K01SCF003</v>
      </c>
      <c r="J15" s="17" t="str">
        <f t="shared" si="7"/>
        <v>ZY169顶出装置</v>
      </c>
      <c r="K15" s="6" t="str">
        <f t="shared" si="5"/>
        <v>位移传感器</v>
      </c>
      <c r="L15" s="6" t="str">
        <f t="shared" si="8"/>
        <v>TD2025-P5-ZC-99482-0059</v>
      </c>
      <c r="M15" s="18" t="s">
        <v>19</v>
      </c>
      <c r="N15" s="19" t="s">
        <v>20</v>
      </c>
      <c r="O15" s="3" t="s">
        <v>67</v>
      </c>
      <c r="P15" s="3">
        <v>32943</v>
      </c>
      <c r="Q15" s="3">
        <v>32943</v>
      </c>
      <c r="R15" s="3" t="s">
        <v>68</v>
      </c>
      <c r="S15" s="3" t="s">
        <v>69</v>
      </c>
      <c r="T15" s="3" t="s">
        <v>70</v>
      </c>
      <c r="U15" s="1" t="s">
        <v>24</v>
      </c>
      <c r="V15" s="1"/>
      <c r="W15" s="1"/>
      <c r="X15" s="1"/>
      <c r="Y15" s="1"/>
      <c r="Z15" s="1"/>
      <c r="AA15" s="1"/>
      <c r="AB15" s="1"/>
      <c r="AC15" s="1"/>
    </row>
    <row r="16" s="3" customFormat="1" spans="1:29">
      <c r="A16" s="6" t="str">
        <f t="shared" si="9"/>
        <v>位移传感器TD2025-P5-ZC-99482-0064</v>
      </c>
      <c r="B16" s="5">
        <f t="shared" si="10"/>
        <v>51477</v>
      </c>
      <c r="C16" s="5"/>
      <c r="D16" s="5"/>
      <c r="E16" s="6" t="s">
        <v>66</v>
      </c>
      <c r="F16" s="6" t="s">
        <v>16</v>
      </c>
      <c r="G16" s="6" t="s">
        <v>17</v>
      </c>
      <c r="H16" s="6" t="s">
        <v>18</v>
      </c>
      <c r="I16" s="17" t="str">
        <f t="shared" si="6"/>
        <v>20253K01SCG040</v>
      </c>
      <c r="J16" s="17" t="str">
        <f t="shared" si="7"/>
        <v>D53K-12000C</v>
      </c>
      <c r="K16" s="6" t="str">
        <f t="shared" si="5"/>
        <v>位移传感器</v>
      </c>
      <c r="L16" s="6" t="str">
        <f t="shared" si="8"/>
        <v>TD2025-P5-ZC-99482-0064</v>
      </c>
      <c r="M16" s="18" t="s">
        <v>19</v>
      </c>
      <c r="N16" s="19" t="s">
        <v>20</v>
      </c>
      <c r="O16" s="3" t="s">
        <v>71</v>
      </c>
      <c r="P16" s="3">
        <v>51477</v>
      </c>
      <c r="Q16" s="3">
        <v>51477</v>
      </c>
      <c r="R16" s="3" t="s">
        <v>68</v>
      </c>
      <c r="S16" s="3" t="s">
        <v>72</v>
      </c>
      <c r="T16" s="3" t="s">
        <v>73</v>
      </c>
      <c r="U16" s="1" t="s">
        <v>24</v>
      </c>
      <c r="V16" s="1"/>
      <c r="W16" s="1"/>
      <c r="X16" s="1"/>
      <c r="Y16" s="1"/>
      <c r="Z16" s="1"/>
      <c r="AA16" s="1"/>
      <c r="AB16" s="1"/>
      <c r="AC16" s="1"/>
    </row>
    <row r="17" s="3" customFormat="1" spans="1:29">
      <c r="A17" s="6" t="str">
        <f t="shared" si="9"/>
        <v>位移传感器TD2025-P5-ZC-99482-0066</v>
      </c>
      <c r="B17" s="5">
        <f t="shared" si="10"/>
        <v>111067</v>
      </c>
      <c r="C17" s="5">
        <f t="shared" ref="C15:C59" si="11">B17-D17</f>
        <v>0</v>
      </c>
      <c r="D17" s="5">
        <f t="shared" ref="D15:D59" si="12">Q17</f>
        <v>111067</v>
      </c>
      <c r="E17" s="6" t="s">
        <v>66</v>
      </c>
      <c r="F17" s="6" t="s">
        <v>16</v>
      </c>
      <c r="G17" s="6" t="s">
        <v>17</v>
      </c>
      <c r="H17" s="6" t="s">
        <v>18</v>
      </c>
      <c r="I17" s="17" t="str">
        <f t="shared" si="6"/>
        <v>20253K01SCG040</v>
      </c>
      <c r="J17" s="17" t="str">
        <f t="shared" si="7"/>
        <v>D53K-12000C</v>
      </c>
      <c r="K17" s="6" t="str">
        <f t="shared" si="5"/>
        <v>位移传感器</v>
      </c>
      <c r="L17" s="6" t="str">
        <f t="shared" si="8"/>
        <v>TD2025-P5-ZC-99482-0066</v>
      </c>
      <c r="M17" s="18" t="s">
        <v>19</v>
      </c>
      <c r="N17" s="19" t="s">
        <v>20</v>
      </c>
      <c r="O17" s="3" t="s">
        <v>74</v>
      </c>
      <c r="P17" s="3">
        <v>111067</v>
      </c>
      <c r="Q17" s="3">
        <v>111067</v>
      </c>
      <c r="R17" s="3" t="s">
        <v>68</v>
      </c>
      <c r="S17" s="3" t="s">
        <v>72</v>
      </c>
      <c r="T17" s="3" t="s">
        <v>73</v>
      </c>
      <c r="U17" s="1" t="s">
        <v>24</v>
      </c>
      <c r="V17" s="1"/>
      <c r="W17" s="1"/>
      <c r="X17" s="1"/>
      <c r="Y17" s="1"/>
      <c r="Z17" s="1"/>
      <c r="AA17" s="1"/>
      <c r="AB17" s="1"/>
      <c r="AC17" s="1"/>
    </row>
    <row r="18" s="3" customFormat="1" spans="1:29">
      <c r="A18" s="6" t="str">
        <f t="shared" si="9"/>
        <v>位移传感器TD2025-P5-ZC-2001-0018</v>
      </c>
      <c r="B18" s="5">
        <f t="shared" si="10"/>
        <v>44030</v>
      </c>
      <c r="C18" s="5"/>
      <c r="D18" s="5"/>
      <c r="E18" s="6" t="s">
        <v>75</v>
      </c>
      <c r="F18" s="6" t="s">
        <v>16</v>
      </c>
      <c r="G18" s="6" t="s">
        <v>76</v>
      </c>
      <c r="H18" s="6" t="s">
        <v>18</v>
      </c>
      <c r="I18" s="17" t="str">
        <f t="shared" si="6"/>
        <v>20253K01SCG088</v>
      </c>
      <c r="J18" s="17" t="str">
        <f t="shared" si="7"/>
        <v>THP10-5000Q</v>
      </c>
      <c r="K18" s="6" t="str">
        <f t="shared" si="5"/>
        <v>位移传感器</v>
      </c>
      <c r="L18" s="6" t="str">
        <f t="shared" si="8"/>
        <v>TD2025-P5-ZC-2001-0018</v>
      </c>
      <c r="M18" s="18" t="s">
        <v>19</v>
      </c>
      <c r="N18" s="19" t="s">
        <v>20</v>
      </c>
      <c r="O18" s="3" t="s">
        <v>77</v>
      </c>
      <c r="P18" s="3">
        <v>44030</v>
      </c>
      <c r="Q18" s="3">
        <v>44030</v>
      </c>
      <c r="R18" s="3" t="s">
        <v>68</v>
      </c>
      <c r="S18" s="3" t="s">
        <v>78</v>
      </c>
      <c r="T18" s="3" t="s">
        <v>79</v>
      </c>
      <c r="U18" s="1" t="s">
        <v>80</v>
      </c>
      <c r="V18" s="1"/>
      <c r="W18" s="1"/>
      <c r="X18" s="1"/>
      <c r="Y18" s="1"/>
      <c r="Z18" s="1"/>
      <c r="AA18" s="1"/>
      <c r="AB18" s="1"/>
      <c r="AC18" s="1"/>
    </row>
    <row r="19" s="3" customFormat="1" spans="1:29">
      <c r="A19" s="6" t="str">
        <f t="shared" si="9"/>
        <v>PLCTD2025-P5-ZC-1232-0226</v>
      </c>
      <c r="B19" s="5">
        <f t="shared" si="10"/>
        <v>2405</v>
      </c>
      <c r="C19" s="5">
        <f t="shared" si="11"/>
        <v>0</v>
      </c>
      <c r="D19" s="5">
        <f t="shared" si="12"/>
        <v>2405</v>
      </c>
      <c r="E19" s="6" t="s">
        <v>81</v>
      </c>
      <c r="F19" s="6" t="s">
        <v>16</v>
      </c>
      <c r="G19" s="6" t="s">
        <v>76</v>
      </c>
      <c r="H19" s="6" t="s">
        <v>18</v>
      </c>
      <c r="I19" s="17" t="str">
        <f t="shared" si="6"/>
        <v>20253K01SCC017</v>
      </c>
      <c r="J19" s="17" t="str">
        <f t="shared" si="7"/>
        <v>THP10-1600F////0FDBA160N0F</v>
      </c>
      <c r="K19" s="6" t="str">
        <f t="shared" si="5"/>
        <v>PLC</v>
      </c>
      <c r="L19" s="6" t="str">
        <f t="shared" si="8"/>
        <v>TD2025-P5-ZC-1232-0226</v>
      </c>
      <c r="M19" s="18" t="s">
        <v>19</v>
      </c>
      <c r="N19" s="19" t="s">
        <v>20</v>
      </c>
      <c r="O19" s="3" t="s">
        <v>82</v>
      </c>
      <c r="P19" s="3">
        <v>2405</v>
      </c>
      <c r="Q19" s="3">
        <v>2405</v>
      </c>
      <c r="R19" s="3" t="s">
        <v>83</v>
      </c>
      <c r="S19" s="3" t="s">
        <v>84</v>
      </c>
      <c r="T19" s="3" t="s">
        <v>85</v>
      </c>
      <c r="U19" s="1" t="s">
        <v>80</v>
      </c>
      <c r="V19" s="1"/>
      <c r="W19" s="1"/>
      <c r="X19" s="1"/>
      <c r="Y19" s="1"/>
      <c r="Z19" s="1"/>
      <c r="AA19" s="1"/>
      <c r="AB19" s="1"/>
      <c r="AC19" s="1"/>
    </row>
    <row r="20" s="3" customFormat="1" spans="1:29">
      <c r="A20" s="6" t="str">
        <f t="shared" si="9"/>
        <v>PLCTD2025-P5-ZC-1232-0228</v>
      </c>
      <c r="B20" s="5">
        <f t="shared" si="10"/>
        <v>1222</v>
      </c>
      <c r="C20" s="5">
        <f t="shared" si="11"/>
        <v>0</v>
      </c>
      <c r="D20" s="5">
        <f t="shared" si="12"/>
        <v>1222</v>
      </c>
      <c r="E20" s="6" t="s">
        <v>81</v>
      </c>
      <c r="F20" s="6" t="s">
        <v>16</v>
      </c>
      <c r="G20" s="6" t="s">
        <v>76</v>
      </c>
      <c r="H20" s="6" t="s">
        <v>18</v>
      </c>
      <c r="I20" s="17" t="str">
        <f t="shared" si="6"/>
        <v>20253K01SCG048</v>
      </c>
      <c r="J20" s="17" t="str">
        <f t="shared" si="7"/>
        <v>THP10-1250E</v>
      </c>
      <c r="K20" s="6" t="str">
        <f t="shared" si="5"/>
        <v>PLC</v>
      </c>
      <c r="L20" s="6" t="str">
        <f t="shared" si="8"/>
        <v>TD2025-P5-ZC-1232-0228</v>
      </c>
      <c r="M20" s="18" t="s">
        <v>19</v>
      </c>
      <c r="N20" s="19" t="s">
        <v>20</v>
      </c>
      <c r="O20" s="3" t="s">
        <v>86</v>
      </c>
      <c r="P20" s="3">
        <v>1222</v>
      </c>
      <c r="Q20" s="3">
        <v>1222</v>
      </c>
      <c r="R20" s="3" t="s">
        <v>83</v>
      </c>
      <c r="S20" s="3" t="s">
        <v>87</v>
      </c>
      <c r="T20" s="3" t="s">
        <v>88</v>
      </c>
      <c r="U20" s="1" t="s">
        <v>80</v>
      </c>
      <c r="V20" s="1"/>
      <c r="W20" s="1"/>
      <c r="X20" s="1"/>
      <c r="Y20" s="1"/>
      <c r="Z20" s="1"/>
      <c r="AA20" s="1"/>
      <c r="AB20" s="1"/>
      <c r="AC20" s="1"/>
    </row>
    <row r="21" s="3" customFormat="1" spans="1:29">
      <c r="A21" s="6" t="str">
        <f t="shared" si="9"/>
        <v>PLCTD2025-P5-ZC-1232-0230</v>
      </c>
      <c r="B21" s="5">
        <f t="shared" si="10"/>
        <v>26228</v>
      </c>
      <c r="C21" s="5">
        <f t="shared" si="11"/>
        <v>0</v>
      </c>
      <c r="D21" s="5">
        <f t="shared" si="12"/>
        <v>26228</v>
      </c>
      <c r="E21" s="6" t="s">
        <v>81</v>
      </c>
      <c r="F21" s="6" t="s">
        <v>16</v>
      </c>
      <c r="G21" s="6" t="s">
        <v>76</v>
      </c>
      <c r="H21" s="6" t="s">
        <v>18</v>
      </c>
      <c r="I21" s="17" t="str">
        <f t="shared" si="6"/>
        <v>20253K01SCF096</v>
      </c>
      <c r="J21" s="17">
        <f t="shared" si="7"/>
        <v>0</v>
      </c>
      <c r="K21" s="6" t="str">
        <f t="shared" si="5"/>
        <v>PLC</v>
      </c>
      <c r="L21" s="6" t="str">
        <f t="shared" si="8"/>
        <v>TD2025-P5-ZC-1232-0230</v>
      </c>
      <c r="M21" s="18" t="s">
        <v>19</v>
      </c>
      <c r="N21" s="19" t="s">
        <v>20</v>
      </c>
      <c r="O21" s="3" t="s">
        <v>89</v>
      </c>
      <c r="P21" s="3">
        <v>26228</v>
      </c>
      <c r="Q21" s="3">
        <v>26228</v>
      </c>
      <c r="R21" s="3" t="s">
        <v>83</v>
      </c>
      <c r="S21" s="3" t="s">
        <v>90</v>
      </c>
      <c r="T21" s="3"/>
      <c r="U21" s="1" t="s">
        <v>80</v>
      </c>
      <c r="V21" s="1"/>
      <c r="W21" s="1"/>
      <c r="X21" s="1"/>
      <c r="Y21" s="1"/>
      <c r="Z21" s="1"/>
      <c r="AA21" s="1"/>
      <c r="AB21" s="1"/>
      <c r="AC21" s="1"/>
    </row>
    <row r="22" s="3" customFormat="1" spans="1:29">
      <c r="A22" s="6" t="str">
        <f t="shared" si="9"/>
        <v>PLCTD2025-P5-ZC-1232-0232</v>
      </c>
      <c r="B22" s="5">
        <f t="shared" si="10"/>
        <v>2680</v>
      </c>
      <c r="C22" s="5">
        <f t="shared" si="11"/>
        <v>0</v>
      </c>
      <c r="D22" s="5">
        <f t="shared" si="12"/>
        <v>2680</v>
      </c>
      <c r="E22" s="6" t="s">
        <v>81</v>
      </c>
      <c r="F22" s="6" t="s">
        <v>16</v>
      </c>
      <c r="G22" s="6" t="s">
        <v>76</v>
      </c>
      <c r="H22" s="6" t="s">
        <v>18</v>
      </c>
      <c r="I22" s="17" t="str">
        <f t="shared" si="6"/>
        <v>20253K01SCC006</v>
      </c>
      <c r="J22" s="17" t="str">
        <f t="shared" si="7"/>
        <v>THP62S-3500////0FYGN350N00</v>
      </c>
      <c r="K22" s="6" t="str">
        <f t="shared" si="5"/>
        <v>PLC</v>
      </c>
      <c r="L22" s="6" t="str">
        <f t="shared" si="8"/>
        <v>TD2025-P5-ZC-1232-0232</v>
      </c>
      <c r="M22" s="18" t="s">
        <v>19</v>
      </c>
      <c r="N22" s="19" t="s">
        <v>20</v>
      </c>
      <c r="O22" s="3" t="s">
        <v>91</v>
      </c>
      <c r="P22" s="3">
        <v>2680</v>
      </c>
      <c r="Q22" s="3">
        <v>2680</v>
      </c>
      <c r="R22" s="3" t="s">
        <v>83</v>
      </c>
      <c r="S22" s="3" t="s">
        <v>92</v>
      </c>
      <c r="T22" s="3" t="s">
        <v>93</v>
      </c>
      <c r="U22" s="1" t="s">
        <v>80</v>
      </c>
      <c r="V22" s="1"/>
      <c r="W22" s="1"/>
      <c r="X22" s="1"/>
      <c r="Y22" s="1"/>
      <c r="Z22" s="1"/>
      <c r="AA22" s="1"/>
      <c r="AB22" s="1"/>
      <c r="AC22" s="1"/>
    </row>
    <row r="23" s="3" customFormat="1" spans="1:29">
      <c r="A23" s="6" t="str">
        <f t="shared" si="9"/>
        <v>PLCTD2025-P5-ZC-1232-0233</v>
      </c>
      <c r="B23" s="5">
        <f t="shared" si="10"/>
        <v>5289</v>
      </c>
      <c r="C23" s="5">
        <f t="shared" si="11"/>
        <v>0</v>
      </c>
      <c r="D23" s="5">
        <f t="shared" si="12"/>
        <v>5289</v>
      </c>
      <c r="E23" s="6" t="s">
        <v>81</v>
      </c>
      <c r="F23" s="6" t="s">
        <v>16</v>
      </c>
      <c r="G23" s="6" t="s">
        <v>76</v>
      </c>
      <c r="H23" s="6" t="s">
        <v>18</v>
      </c>
      <c r="I23" s="17" t="str">
        <f t="shared" si="6"/>
        <v>20253K01SCG020</v>
      </c>
      <c r="J23" s="17" t="str">
        <f t="shared" si="7"/>
        <v>THP10-12000A</v>
      </c>
      <c r="K23" s="6" t="str">
        <f t="shared" si="5"/>
        <v>PLC</v>
      </c>
      <c r="L23" s="6" t="str">
        <f t="shared" si="8"/>
        <v>TD2025-P5-ZC-1232-0233</v>
      </c>
      <c r="M23" s="18" t="s">
        <v>19</v>
      </c>
      <c r="N23" s="19" t="s">
        <v>20</v>
      </c>
      <c r="O23" s="3" t="s">
        <v>94</v>
      </c>
      <c r="P23" s="3">
        <v>5289</v>
      </c>
      <c r="Q23" s="3">
        <v>5289</v>
      </c>
      <c r="R23" s="3" t="s">
        <v>83</v>
      </c>
      <c r="S23" s="3" t="s">
        <v>95</v>
      </c>
      <c r="T23" s="3" t="s">
        <v>96</v>
      </c>
      <c r="U23" s="1" t="s">
        <v>80</v>
      </c>
      <c r="V23" s="1"/>
      <c r="W23" s="1"/>
      <c r="X23" s="1"/>
      <c r="Y23" s="1"/>
      <c r="Z23" s="1"/>
      <c r="AA23" s="1"/>
      <c r="AB23" s="1"/>
      <c r="AC23" s="1"/>
    </row>
    <row r="24" s="3" customFormat="1" spans="1:29">
      <c r="A24" s="6" t="str">
        <f t="shared" si="9"/>
        <v>PLCTD2025-P5-ZC-1232-0234</v>
      </c>
      <c r="B24" s="5">
        <f t="shared" si="10"/>
        <v>45794</v>
      </c>
      <c r="C24" s="5">
        <f t="shared" si="11"/>
        <v>0</v>
      </c>
      <c r="D24" s="5">
        <f t="shared" si="12"/>
        <v>45794</v>
      </c>
      <c r="E24" s="6" t="s">
        <v>81</v>
      </c>
      <c r="F24" s="6" t="s">
        <v>16</v>
      </c>
      <c r="G24" s="6" t="s">
        <v>76</v>
      </c>
      <c r="H24" s="6" t="s">
        <v>18</v>
      </c>
      <c r="I24" s="17" t="str">
        <f t="shared" si="6"/>
        <v>20243K01SCG031</v>
      </c>
      <c r="J24" s="17" t="str">
        <f t="shared" si="7"/>
        <v>YT27-630EJa  6300KN单动薄板冲压液压机</v>
      </c>
      <c r="K24" s="6" t="str">
        <f t="shared" si="5"/>
        <v>PLC</v>
      </c>
      <c r="L24" s="6" t="str">
        <f t="shared" si="8"/>
        <v>TD2025-P5-ZC-1232-0234</v>
      </c>
      <c r="M24" s="18" t="s">
        <v>19</v>
      </c>
      <c r="N24" s="19" t="s">
        <v>20</v>
      </c>
      <c r="O24" s="3" t="s">
        <v>97</v>
      </c>
      <c r="P24" s="3">
        <v>45794</v>
      </c>
      <c r="Q24" s="3">
        <v>45794</v>
      </c>
      <c r="R24" s="3" t="s">
        <v>83</v>
      </c>
      <c r="S24" s="3" t="s">
        <v>98</v>
      </c>
      <c r="T24" s="3" t="s">
        <v>99</v>
      </c>
      <c r="U24" s="1" t="s">
        <v>80</v>
      </c>
      <c r="V24" s="1"/>
      <c r="W24" s="1"/>
      <c r="X24" s="1"/>
      <c r="Y24" s="1"/>
      <c r="Z24" s="1"/>
      <c r="AA24" s="1"/>
      <c r="AB24" s="1"/>
      <c r="AC24" s="1"/>
    </row>
    <row r="25" s="3" customFormat="1" spans="1:29">
      <c r="A25" s="6" t="str">
        <f t="shared" si="9"/>
        <v>PLCTD2025-P5-ZC-1232-0235</v>
      </c>
      <c r="B25" s="5">
        <f t="shared" si="10"/>
        <v>8364</v>
      </c>
      <c r="C25" s="5">
        <f t="shared" si="11"/>
        <v>0</v>
      </c>
      <c r="D25" s="5">
        <f t="shared" si="12"/>
        <v>8364</v>
      </c>
      <c r="E25" s="6" t="s">
        <v>81</v>
      </c>
      <c r="F25" s="6" t="s">
        <v>16</v>
      </c>
      <c r="G25" s="6" t="s">
        <v>76</v>
      </c>
      <c r="H25" s="6" t="s">
        <v>18</v>
      </c>
      <c r="I25" s="17" t="str">
        <f t="shared" si="6"/>
        <v>20243K01SCG092</v>
      </c>
      <c r="J25" s="17" t="str">
        <f t="shared" si="7"/>
        <v>THP13-10000/5000X2</v>
      </c>
      <c r="K25" s="6" t="str">
        <f t="shared" si="5"/>
        <v>PLC</v>
      </c>
      <c r="L25" s="6" t="str">
        <f t="shared" si="8"/>
        <v>TD2025-P5-ZC-1232-0235</v>
      </c>
      <c r="M25" s="18" t="s">
        <v>19</v>
      </c>
      <c r="N25" s="19" t="s">
        <v>20</v>
      </c>
      <c r="O25" s="3" t="s">
        <v>100</v>
      </c>
      <c r="P25" s="3">
        <v>8364</v>
      </c>
      <c r="Q25" s="3">
        <v>8364</v>
      </c>
      <c r="R25" s="3" t="s">
        <v>83</v>
      </c>
      <c r="S25" s="3" t="s">
        <v>101</v>
      </c>
      <c r="T25" s="3" t="s">
        <v>102</v>
      </c>
      <c r="U25" s="1" t="s">
        <v>80</v>
      </c>
      <c r="V25" s="1"/>
      <c r="W25" s="1"/>
      <c r="X25" s="1"/>
      <c r="Y25" s="1"/>
      <c r="Z25" s="1"/>
      <c r="AA25" s="1"/>
      <c r="AB25" s="1"/>
      <c r="AC25" s="1"/>
    </row>
    <row r="26" s="3" customFormat="1" spans="1:29">
      <c r="A26" s="6" t="str">
        <f t="shared" si="9"/>
        <v>PLCTD2025-P5-ZC-1232-0236</v>
      </c>
      <c r="B26" s="5">
        <f t="shared" si="10"/>
        <v>11800</v>
      </c>
      <c r="C26" s="5">
        <f t="shared" si="11"/>
        <v>0</v>
      </c>
      <c r="D26" s="5">
        <f t="shared" si="12"/>
        <v>11800</v>
      </c>
      <c r="E26" s="6" t="s">
        <v>81</v>
      </c>
      <c r="F26" s="6" t="s">
        <v>16</v>
      </c>
      <c r="G26" s="6" t="s">
        <v>76</v>
      </c>
      <c r="H26" s="6" t="s">
        <v>18</v>
      </c>
      <c r="I26" s="17" t="str">
        <f t="shared" si="6"/>
        <v>20253K01SCP024</v>
      </c>
      <c r="J26" s="17" t="str">
        <f t="shared" si="7"/>
        <v>THP11G-6000A备件一批</v>
      </c>
      <c r="K26" s="6" t="str">
        <f t="shared" si="5"/>
        <v>PLC</v>
      </c>
      <c r="L26" s="6" t="str">
        <f t="shared" si="8"/>
        <v>TD2025-P5-ZC-1232-0236</v>
      </c>
      <c r="M26" s="18" t="s">
        <v>19</v>
      </c>
      <c r="N26" s="19" t="s">
        <v>20</v>
      </c>
      <c r="O26" s="3" t="s">
        <v>103</v>
      </c>
      <c r="P26" s="3">
        <v>11800</v>
      </c>
      <c r="Q26" s="3">
        <v>11800</v>
      </c>
      <c r="R26" s="3" t="s">
        <v>83</v>
      </c>
      <c r="S26" s="3" t="s">
        <v>104</v>
      </c>
      <c r="T26" s="3" t="s">
        <v>105</v>
      </c>
      <c r="U26" s="1" t="s">
        <v>80</v>
      </c>
      <c r="V26" s="1"/>
      <c r="W26" s="1"/>
      <c r="X26" s="1"/>
      <c r="Y26" s="1"/>
      <c r="Z26" s="1"/>
      <c r="AA26" s="1"/>
      <c r="AB26" s="1"/>
      <c r="AC26" s="1"/>
    </row>
    <row r="27" s="3" customFormat="1" spans="1:29">
      <c r="A27" s="6" t="str">
        <f t="shared" si="9"/>
        <v>PLCTD2025-P5-ZC-1232-0237</v>
      </c>
      <c r="B27" s="5">
        <f t="shared" si="10"/>
        <v>1700</v>
      </c>
      <c r="C27" s="5">
        <f t="shared" si="11"/>
        <v>0</v>
      </c>
      <c r="D27" s="5">
        <f t="shared" si="12"/>
        <v>1700</v>
      </c>
      <c r="E27" s="6" t="s">
        <v>81</v>
      </c>
      <c r="F27" s="6" t="s">
        <v>16</v>
      </c>
      <c r="G27" s="6" t="s">
        <v>76</v>
      </c>
      <c r="H27" s="6" t="s">
        <v>18</v>
      </c>
      <c r="I27" s="17" t="str">
        <f t="shared" si="6"/>
        <v>20243K01SCC034</v>
      </c>
      <c r="J27" s="17" t="str">
        <f t="shared" si="7"/>
        <v>THP41-500S////0FYEB50000S</v>
      </c>
      <c r="K27" s="6" t="str">
        <f t="shared" si="5"/>
        <v>PLC</v>
      </c>
      <c r="L27" s="6" t="str">
        <f t="shared" si="8"/>
        <v>TD2025-P5-ZC-1232-0237</v>
      </c>
      <c r="M27" s="18" t="s">
        <v>19</v>
      </c>
      <c r="N27" s="19" t="s">
        <v>20</v>
      </c>
      <c r="O27" s="3" t="s">
        <v>106</v>
      </c>
      <c r="P27" s="3">
        <v>1700</v>
      </c>
      <c r="Q27" s="3">
        <v>1700</v>
      </c>
      <c r="R27" s="3" t="s">
        <v>83</v>
      </c>
      <c r="S27" s="3" t="s">
        <v>107</v>
      </c>
      <c r="T27" s="3" t="s">
        <v>108</v>
      </c>
      <c r="U27" s="1" t="s">
        <v>80</v>
      </c>
      <c r="V27" s="1"/>
      <c r="W27" s="1"/>
      <c r="X27" s="1"/>
      <c r="Y27" s="1"/>
      <c r="Z27" s="1"/>
      <c r="AA27" s="1"/>
      <c r="AB27" s="1"/>
      <c r="AC27" s="1"/>
    </row>
    <row r="28" s="3" customFormat="1" spans="1:29">
      <c r="A28" s="6" t="str">
        <f t="shared" si="9"/>
        <v>PLCTD2025-P5-ZC-1232-0238</v>
      </c>
      <c r="B28" s="5">
        <f t="shared" si="10"/>
        <v>24688</v>
      </c>
      <c r="C28" s="5">
        <f t="shared" si="11"/>
        <v>0</v>
      </c>
      <c r="D28" s="5">
        <f t="shared" si="12"/>
        <v>24688</v>
      </c>
      <c r="E28" s="6" t="s">
        <v>81</v>
      </c>
      <c r="F28" s="6" t="s">
        <v>16</v>
      </c>
      <c r="G28" s="6" t="s">
        <v>76</v>
      </c>
      <c r="H28" s="6" t="s">
        <v>18</v>
      </c>
      <c r="I28" s="17" t="str">
        <f t="shared" si="6"/>
        <v>20253K01SCG057</v>
      </c>
      <c r="J28" s="17" t="str">
        <f t="shared" si="7"/>
        <v>THP03-1200B</v>
      </c>
      <c r="K28" s="6" t="str">
        <f t="shared" si="5"/>
        <v>PLC</v>
      </c>
      <c r="L28" s="6" t="str">
        <f t="shared" si="8"/>
        <v>TD2025-P5-ZC-1232-0238</v>
      </c>
      <c r="M28" s="18" t="s">
        <v>19</v>
      </c>
      <c r="N28" s="19" t="s">
        <v>20</v>
      </c>
      <c r="O28" s="3" t="s">
        <v>109</v>
      </c>
      <c r="P28" s="3">
        <v>24688</v>
      </c>
      <c r="Q28" s="3">
        <v>24688</v>
      </c>
      <c r="R28" s="3" t="s">
        <v>83</v>
      </c>
      <c r="S28" s="3" t="s">
        <v>110</v>
      </c>
      <c r="T28" s="3" t="s">
        <v>111</v>
      </c>
      <c r="U28" s="1" t="s">
        <v>80</v>
      </c>
      <c r="V28" s="1"/>
      <c r="W28" s="1"/>
      <c r="X28" s="1"/>
      <c r="Y28" s="1"/>
      <c r="Z28" s="1"/>
      <c r="AA28" s="1"/>
      <c r="AB28" s="1"/>
      <c r="AC28" s="1"/>
    </row>
    <row r="29" s="3" customFormat="1" spans="1:29">
      <c r="A29" s="6" t="str">
        <f t="shared" si="9"/>
        <v>PLCTD2025-P5-ZC-1232-0246</v>
      </c>
      <c r="B29" s="5">
        <f t="shared" si="10"/>
        <v>1180</v>
      </c>
      <c r="C29" s="5">
        <f t="shared" si="11"/>
        <v>0</v>
      </c>
      <c r="D29" s="5">
        <f t="shared" si="12"/>
        <v>1180</v>
      </c>
      <c r="E29" s="6" t="s">
        <v>81</v>
      </c>
      <c r="F29" s="6" t="s">
        <v>16</v>
      </c>
      <c r="G29" s="6" t="s">
        <v>76</v>
      </c>
      <c r="H29" s="6" t="s">
        <v>18</v>
      </c>
      <c r="I29" s="17" t="str">
        <f t="shared" si="6"/>
        <v>20263K01SCF015</v>
      </c>
      <c r="J29" s="17" t="str">
        <f t="shared" si="7"/>
        <v>THP10R-2500 2500T液压机数字化改造</v>
      </c>
      <c r="K29" s="6" t="str">
        <f t="shared" si="5"/>
        <v>PLC</v>
      </c>
      <c r="L29" s="6" t="str">
        <f t="shared" si="8"/>
        <v>TD2025-P5-ZC-1232-0246</v>
      </c>
      <c r="M29" s="18" t="s">
        <v>19</v>
      </c>
      <c r="N29" s="19" t="s">
        <v>20</v>
      </c>
      <c r="O29" s="3" t="s">
        <v>112</v>
      </c>
      <c r="P29" s="3">
        <v>1180</v>
      </c>
      <c r="Q29" s="3">
        <v>1180</v>
      </c>
      <c r="R29" s="3" t="s">
        <v>83</v>
      </c>
      <c r="S29" s="3" t="s">
        <v>113</v>
      </c>
      <c r="T29" s="3" t="s">
        <v>114</v>
      </c>
      <c r="U29" s="1" t="s">
        <v>80</v>
      </c>
      <c r="V29" s="1"/>
      <c r="W29" s="1"/>
      <c r="X29" s="1"/>
      <c r="Y29" s="1"/>
      <c r="Z29" s="1"/>
      <c r="AA29" s="1"/>
      <c r="AB29" s="1"/>
      <c r="AC29" s="1"/>
    </row>
    <row r="30" s="3" customFormat="1" spans="1:29">
      <c r="A30" s="6" t="str">
        <f t="shared" si="9"/>
        <v>PLCTD2025-P5-ZC-1232-0247</v>
      </c>
      <c r="B30" s="5">
        <f t="shared" si="10"/>
        <v>7225</v>
      </c>
      <c r="C30" s="5">
        <f t="shared" si="11"/>
        <v>0</v>
      </c>
      <c r="D30" s="5">
        <f t="shared" si="12"/>
        <v>7225</v>
      </c>
      <c r="E30" s="6" t="s">
        <v>81</v>
      </c>
      <c r="F30" s="6" t="s">
        <v>16</v>
      </c>
      <c r="G30" s="6" t="s">
        <v>76</v>
      </c>
      <c r="H30" s="6" t="s">
        <v>18</v>
      </c>
      <c r="I30" s="17" t="str">
        <f t="shared" si="6"/>
        <v>20253K01SCG042</v>
      </c>
      <c r="J30" s="17" t="str">
        <f t="shared" si="7"/>
        <v>THP10-12000B</v>
      </c>
      <c r="K30" s="6" t="str">
        <f t="shared" si="5"/>
        <v>PLC</v>
      </c>
      <c r="L30" s="6" t="str">
        <f t="shared" si="8"/>
        <v>TD2025-P5-ZC-1232-0247</v>
      </c>
      <c r="M30" s="18" t="s">
        <v>19</v>
      </c>
      <c r="N30" s="19" t="s">
        <v>20</v>
      </c>
      <c r="O30" s="3" t="s">
        <v>115</v>
      </c>
      <c r="P30" s="3">
        <v>7225</v>
      </c>
      <c r="Q30" s="3">
        <v>7225</v>
      </c>
      <c r="R30" s="3" t="s">
        <v>83</v>
      </c>
      <c r="S30" s="3" t="s">
        <v>116</v>
      </c>
      <c r="T30" s="3" t="s">
        <v>117</v>
      </c>
      <c r="U30" s="1" t="s">
        <v>80</v>
      </c>
      <c r="V30" s="1"/>
      <c r="W30" s="1"/>
      <c r="X30" s="1"/>
      <c r="Y30" s="1"/>
      <c r="Z30" s="1"/>
      <c r="AA30" s="1"/>
      <c r="AB30" s="1"/>
      <c r="AC30" s="1"/>
    </row>
    <row r="31" s="3" customFormat="1" spans="1:29">
      <c r="A31" s="6" t="str">
        <f t="shared" si="9"/>
        <v>PLCTD2025-P5-ZC-1232-0257</v>
      </c>
      <c r="B31" s="5">
        <f t="shared" si="10"/>
        <v>120285</v>
      </c>
      <c r="C31" s="5">
        <f t="shared" si="11"/>
        <v>0</v>
      </c>
      <c r="D31" s="5">
        <f t="shared" si="12"/>
        <v>120285</v>
      </c>
      <c r="E31" s="6" t="s">
        <v>81</v>
      </c>
      <c r="F31" s="6" t="s">
        <v>16</v>
      </c>
      <c r="G31" s="6" t="s">
        <v>76</v>
      </c>
      <c r="H31" s="6" t="s">
        <v>18</v>
      </c>
      <c r="I31" s="17" t="str">
        <f t="shared" si="6"/>
        <v>20253K01SCC006</v>
      </c>
      <c r="J31" s="17" t="str">
        <f t="shared" si="7"/>
        <v>THP62S-3500////0FYGN350N00</v>
      </c>
      <c r="K31" s="6" t="str">
        <f t="shared" si="5"/>
        <v>PLC</v>
      </c>
      <c r="L31" s="6" t="str">
        <f t="shared" si="8"/>
        <v>TD2025-P5-ZC-1232-0257</v>
      </c>
      <c r="M31" s="18" t="s">
        <v>19</v>
      </c>
      <c r="N31" s="19" t="s">
        <v>20</v>
      </c>
      <c r="O31" s="3" t="s">
        <v>118</v>
      </c>
      <c r="P31" s="3">
        <v>120285</v>
      </c>
      <c r="Q31" s="3">
        <v>120285</v>
      </c>
      <c r="R31" s="3" t="s">
        <v>83</v>
      </c>
      <c r="S31" s="3" t="s">
        <v>92</v>
      </c>
      <c r="T31" s="3" t="s">
        <v>93</v>
      </c>
      <c r="U31" s="1" t="s">
        <v>80</v>
      </c>
      <c r="V31" s="1"/>
      <c r="W31" s="1"/>
      <c r="X31" s="1"/>
      <c r="Y31" s="1"/>
      <c r="Z31" s="1"/>
      <c r="AA31" s="1"/>
      <c r="AB31" s="1"/>
      <c r="AC31" s="1"/>
    </row>
    <row r="32" s="3" customFormat="1" spans="1:29">
      <c r="A32" s="6" t="str">
        <f t="shared" si="9"/>
        <v>PLCTD2025-P5-ZC-1232-0258</v>
      </c>
      <c r="B32" s="5">
        <f t="shared" si="10"/>
        <v>8175</v>
      </c>
      <c r="C32" s="5">
        <f t="shared" si="11"/>
        <v>0</v>
      </c>
      <c r="D32" s="5">
        <f t="shared" si="12"/>
        <v>8175</v>
      </c>
      <c r="E32" s="6" t="s">
        <v>81</v>
      </c>
      <c r="F32" s="6" t="s">
        <v>16</v>
      </c>
      <c r="G32" s="6" t="s">
        <v>76</v>
      </c>
      <c r="H32" s="6" t="s">
        <v>18</v>
      </c>
      <c r="I32" s="17" t="str">
        <f t="shared" si="6"/>
        <v>预投</v>
      </c>
      <c r="J32" s="17" t="str">
        <f t="shared" si="7"/>
        <v>重庆备件</v>
      </c>
      <c r="K32" s="6" t="str">
        <f t="shared" si="5"/>
        <v>PLC</v>
      </c>
      <c r="L32" s="6" t="str">
        <f t="shared" si="8"/>
        <v>TD2025-P5-ZC-1232-0258</v>
      </c>
      <c r="M32" s="18" t="s">
        <v>19</v>
      </c>
      <c r="N32" s="19" t="s">
        <v>20</v>
      </c>
      <c r="O32" s="3" t="s">
        <v>119</v>
      </c>
      <c r="P32" s="3">
        <v>8175</v>
      </c>
      <c r="Q32" s="3">
        <v>8175</v>
      </c>
      <c r="R32" s="3" t="s">
        <v>83</v>
      </c>
      <c r="S32" s="3" t="s">
        <v>120</v>
      </c>
      <c r="T32" s="3" t="s">
        <v>121</v>
      </c>
      <c r="U32" s="1" t="s">
        <v>80</v>
      </c>
      <c r="V32" s="1"/>
      <c r="W32" s="1"/>
      <c r="X32" s="1"/>
      <c r="Y32" s="1"/>
      <c r="Z32" s="1"/>
      <c r="AA32" s="1"/>
      <c r="AB32" s="1"/>
      <c r="AC32" s="1"/>
    </row>
    <row r="33" s="3" customFormat="1" spans="1:29">
      <c r="A33" s="6" t="str">
        <f t="shared" si="9"/>
        <v>PLCTD2025-P5-ZC-1232-0264</v>
      </c>
      <c r="B33" s="5">
        <f t="shared" si="10"/>
        <v>14699</v>
      </c>
      <c r="C33" s="5"/>
      <c r="D33" s="20"/>
      <c r="E33" s="6" t="s">
        <v>81</v>
      </c>
      <c r="F33" s="6" t="s">
        <v>16</v>
      </c>
      <c r="G33" s="6" t="s">
        <v>76</v>
      </c>
      <c r="H33" s="6" t="s">
        <v>18</v>
      </c>
      <c r="I33" s="17" t="str">
        <f t="shared" si="6"/>
        <v>20253K01SCG094</v>
      </c>
      <c r="J33" s="17" t="str">
        <f t="shared" si="7"/>
        <v>THP11-6000H</v>
      </c>
      <c r="K33" s="6" t="str">
        <f t="shared" si="5"/>
        <v>PLC</v>
      </c>
      <c r="L33" s="6" t="str">
        <f t="shared" si="8"/>
        <v>TD2025-P5-ZC-1232-0264</v>
      </c>
      <c r="M33" s="18" t="s">
        <v>19</v>
      </c>
      <c r="N33" s="19" t="s">
        <v>20</v>
      </c>
      <c r="O33" s="3" t="s">
        <v>122</v>
      </c>
      <c r="P33" s="3">
        <v>14699</v>
      </c>
      <c r="Q33" s="3">
        <v>14699</v>
      </c>
      <c r="R33" s="3" t="s">
        <v>83</v>
      </c>
      <c r="S33" s="3" t="s">
        <v>123</v>
      </c>
      <c r="T33" s="3" t="s">
        <v>124</v>
      </c>
      <c r="U33" s="1" t="s">
        <v>80</v>
      </c>
      <c r="V33" s="1"/>
      <c r="W33" s="1"/>
      <c r="X33" s="1"/>
      <c r="Y33" s="1"/>
      <c r="Z33" s="1"/>
      <c r="AA33" s="1"/>
      <c r="AB33" s="1"/>
      <c r="AC33" s="1"/>
    </row>
    <row r="34" s="3" customFormat="1" spans="1:29">
      <c r="A34" s="6" t="str">
        <f t="shared" si="9"/>
        <v>PLCTD2025-P5-ZC-1232-0265</v>
      </c>
      <c r="B34" s="5">
        <f t="shared" si="10"/>
        <v>14699</v>
      </c>
      <c r="C34" s="5"/>
      <c r="D34" s="20"/>
      <c r="E34" s="6" t="s">
        <v>81</v>
      </c>
      <c r="F34" s="6" t="s">
        <v>16</v>
      </c>
      <c r="G34" s="6" t="s">
        <v>76</v>
      </c>
      <c r="H34" s="6" t="s">
        <v>18</v>
      </c>
      <c r="I34" s="17" t="str">
        <f t="shared" si="6"/>
        <v>20253K01SCG095</v>
      </c>
      <c r="J34" s="17" t="str">
        <f t="shared" si="7"/>
        <v>THP11-10000P</v>
      </c>
      <c r="K34" s="6" t="str">
        <f t="shared" si="5"/>
        <v>PLC</v>
      </c>
      <c r="L34" s="6" t="str">
        <f t="shared" si="8"/>
        <v>TD2025-P5-ZC-1232-0265</v>
      </c>
      <c r="M34" s="18" t="s">
        <v>19</v>
      </c>
      <c r="N34" s="19" t="s">
        <v>20</v>
      </c>
      <c r="O34" s="3" t="s">
        <v>125</v>
      </c>
      <c r="P34" s="3">
        <v>14699</v>
      </c>
      <c r="Q34" s="3">
        <v>14699</v>
      </c>
      <c r="R34" s="3" t="s">
        <v>83</v>
      </c>
      <c r="S34" s="3" t="s">
        <v>126</v>
      </c>
      <c r="T34" s="3" t="s">
        <v>127</v>
      </c>
      <c r="U34" s="1" t="s">
        <v>80</v>
      </c>
      <c r="V34" s="1"/>
      <c r="W34" s="1"/>
      <c r="X34" s="1"/>
      <c r="Y34" s="1"/>
      <c r="Z34" s="1"/>
      <c r="AA34" s="1"/>
      <c r="AB34" s="1"/>
      <c r="AC34" s="1"/>
    </row>
    <row r="35" s="3" customFormat="1" spans="1:29">
      <c r="A35" s="6" t="str">
        <f t="shared" si="9"/>
        <v>PLCTD2025-P5-ZC-1232-0266</v>
      </c>
      <c r="B35" s="5">
        <f t="shared" si="10"/>
        <v>4756</v>
      </c>
      <c r="C35" s="5">
        <f t="shared" si="11"/>
        <v>0</v>
      </c>
      <c r="D35" s="5">
        <f t="shared" si="12"/>
        <v>4756</v>
      </c>
      <c r="E35" s="6" t="s">
        <v>81</v>
      </c>
      <c r="F35" s="6" t="s">
        <v>16</v>
      </c>
      <c r="G35" s="6" t="s">
        <v>76</v>
      </c>
      <c r="H35" s="6" t="s">
        <v>18</v>
      </c>
      <c r="I35" s="17" t="str">
        <f t="shared" si="6"/>
        <v>20253K01SCG096</v>
      </c>
      <c r="J35" s="17" t="str">
        <f t="shared" si="7"/>
        <v>THP61-315P</v>
      </c>
      <c r="K35" s="6" t="str">
        <f t="shared" si="5"/>
        <v>PLC</v>
      </c>
      <c r="L35" s="6" t="str">
        <f t="shared" si="8"/>
        <v>TD2025-P5-ZC-1232-0266</v>
      </c>
      <c r="M35" s="18" t="s">
        <v>19</v>
      </c>
      <c r="N35" s="19" t="s">
        <v>20</v>
      </c>
      <c r="O35" s="3" t="s">
        <v>128</v>
      </c>
      <c r="P35" s="3">
        <v>4756</v>
      </c>
      <c r="Q35" s="3">
        <v>4756</v>
      </c>
      <c r="R35" s="3" t="s">
        <v>83</v>
      </c>
      <c r="S35" s="3" t="s">
        <v>129</v>
      </c>
      <c r="T35" s="3" t="s">
        <v>130</v>
      </c>
      <c r="U35" s="1" t="s">
        <v>80</v>
      </c>
      <c r="V35" s="1"/>
      <c r="W35" s="1"/>
      <c r="X35" s="1"/>
      <c r="Y35" s="1"/>
      <c r="Z35" s="1"/>
      <c r="AA35" s="1"/>
      <c r="AB35" s="1"/>
      <c r="AC35" s="1"/>
    </row>
    <row r="36" s="3" customFormat="1" spans="1:29">
      <c r="A36" s="6" t="str">
        <f t="shared" si="9"/>
        <v>PLCTD2025-P5-ZC-1232-0267</v>
      </c>
      <c r="B36" s="5">
        <f t="shared" si="10"/>
        <v>24688</v>
      </c>
      <c r="C36" s="5">
        <f t="shared" si="11"/>
        <v>0</v>
      </c>
      <c r="D36" s="5">
        <f t="shared" si="12"/>
        <v>24688</v>
      </c>
      <c r="E36" s="6" t="s">
        <v>81</v>
      </c>
      <c r="F36" s="6" t="s">
        <v>16</v>
      </c>
      <c r="G36" s="6" t="s">
        <v>76</v>
      </c>
      <c r="H36" s="6" t="s">
        <v>18</v>
      </c>
      <c r="I36" s="17" t="str">
        <f t="shared" si="6"/>
        <v>20253K01SCG057</v>
      </c>
      <c r="J36" s="17" t="str">
        <f t="shared" si="7"/>
        <v>THP03-1200B</v>
      </c>
      <c r="K36" s="6" t="str">
        <f t="shared" si="5"/>
        <v>PLC</v>
      </c>
      <c r="L36" s="6" t="str">
        <f t="shared" si="8"/>
        <v>TD2025-P5-ZC-1232-0267</v>
      </c>
      <c r="M36" s="18" t="s">
        <v>19</v>
      </c>
      <c r="N36" s="19" t="s">
        <v>20</v>
      </c>
      <c r="O36" s="3" t="s">
        <v>131</v>
      </c>
      <c r="P36" s="3">
        <v>24688</v>
      </c>
      <c r="Q36" s="3">
        <v>24688</v>
      </c>
      <c r="R36" s="3" t="s">
        <v>83</v>
      </c>
      <c r="S36" s="3" t="s">
        <v>110</v>
      </c>
      <c r="T36" s="3" t="s">
        <v>111</v>
      </c>
      <c r="U36" s="1" t="s">
        <v>80</v>
      </c>
      <c r="V36" s="1"/>
      <c r="W36" s="1"/>
      <c r="X36" s="1"/>
      <c r="Y36" s="1"/>
      <c r="Z36" s="1"/>
      <c r="AA36" s="1"/>
      <c r="AB36" s="1"/>
      <c r="AC36" s="1"/>
    </row>
    <row r="37" s="3" customFormat="1" spans="1:29">
      <c r="A37" s="6" t="str">
        <f t="shared" si="9"/>
        <v>PLCTD2025-P5-ZC-1232-0269</v>
      </c>
      <c r="B37" s="5">
        <f t="shared" si="10"/>
        <v>197186</v>
      </c>
      <c r="C37" s="5">
        <f t="shared" si="11"/>
        <v>0</v>
      </c>
      <c r="D37" s="5">
        <f t="shared" si="12"/>
        <v>197186</v>
      </c>
      <c r="E37" s="6" t="s">
        <v>81</v>
      </c>
      <c r="F37" s="6" t="s">
        <v>16</v>
      </c>
      <c r="G37" s="6" t="s">
        <v>76</v>
      </c>
      <c r="H37" s="6" t="s">
        <v>18</v>
      </c>
      <c r="I37" s="17" t="str">
        <f t="shared" si="6"/>
        <v>20253K01SCG057</v>
      </c>
      <c r="J37" s="17" t="str">
        <f t="shared" si="7"/>
        <v>THP03-1200B</v>
      </c>
      <c r="K37" s="6" t="str">
        <f t="shared" ref="K37:K77" si="13">R37</f>
        <v>PLC</v>
      </c>
      <c r="L37" s="6" t="str">
        <f t="shared" si="8"/>
        <v>TD2025-P5-ZC-1232-0269</v>
      </c>
      <c r="M37" s="18" t="s">
        <v>19</v>
      </c>
      <c r="N37" s="19" t="s">
        <v>20</v>
      </c>
      <c r="O37" s="3" t="s">
        <v>132</v>
      </c>
      <c r="P37" s="3">
        <v>197186</v>
      </c>
      <c r="Q37" s="3">
        <v>197186</v>
      </c>
      <c r="R37" s="3" t="s">
        <v>83</v>
      </c>
      <c r="S37" s="3" t="s">
        <v>110</v>
      </c>
      <c r="T37" s="3" t="s">
        <v>111</v>
      </c>
      <c r="U37" s="1" t="s">
        <v>80</v>
      </c>
      <c r="V37" s="1"/>
      <c r="W37" s="1"/>
      <c r="X37" s="1"/>
      <c r="Y37" s="1"/>
      <c r="Z37" s="1"/>
      <c r="AA37" s="1"/>
      <c r="AB37" s="1"/>
      <c r="AC37" s="1"/>
    </row>
    <row r="38" s="3" customFormat="1" spans="1:29">
      <c r="A38" s="6" t="str">
        <f t="shared" si="9"/>
        <v>PLCTD2025-GKCG-P5-0645</v>
      </c>
      <c r="B38" s="5">
        <f t="shared" si="10"/>
        <v>461610</v>
      </c>
      <c r="C38" s="5"/>
      <c r="D38" s="5"/>
      <c r="E38" s="6" t="s">
        <v>81</v>
      </c>
      <c r="F38" s="6" t="s">
        <v>16</v>
      </c>
      <c r="G38" s="6" t="s">
        <v>76</v>
      </c>
      <c r="H38" s="6" t="s">
        <v>18</v>
      </c>
      <c r="I38" s="17" t="str">
        <f t="shared" si="6"/>
        <v>233K01SCG073</v>
      </c>
      <c r="J38" s="17" t="str">
        <f t="shared" si="7"/>
        <v>RQX63-1200</v>
      </c>
      <c r="K38" s="6" t="str">
        <f t="shared" si="13"/>
        <v>PLC</v>
      </c>
      <c r="L38" s="6" t="str">
        <f t="shared" si="8"/>
        <v>TD2025-GKCG-P5-0645</v>
      </c>
      <c r="M38" s="18" t="s">
        <v>19</v>
      </c>
      <c r="N38" s="19" t="s">
        <v>20</v>
      </c>
      <c r="O38" s="3" t="s">
        <v>133</v>
      </c>
      <c r="P38" s="3">
        <v>461610</v>
      </c>
      <c r="Q38" s="3">
        <v>461610</v>
      </c>
      <c r="R38" s="3" t="s">
        <v>83</v>
      </c>
      <c r="S38" s="3" t="s">
        <v>134</v>
      </c>
      <c r="T38" s="3" t="s">
        <v>135</v>
      </c>
      <c r="U38" s="1" t="s">
        <v>80</v>
      </c>
      <c r="V38" s="1"/>
      <c r="W38" s="1"/>
      <c r="X38" s="1"/>
      <c r="Y38" s="1"/>
      <c r="Z38" s="1"/>
      <c r="AA38" s="1"/>
      <c r="AB38" s="1"/>
      <c r="AC38" s="1"/>
    </row>
    <row r="39" s="3" customFormat="1" spans="1:29">
      <c r="A39" s="6" t="str">
        <f t="shared" si="9"/>
        <v>PLCTD2026-P5-ZC-1232-0001</v>
      </c>
      <c r="B39" s="5">
        <f t="shared" si="10"/>
        <v>1132</v>
      </c>
      <c r="C39" s="5">
        <f t="shared" si="11"/>
        <v>0</v>
      </c>
      <c r="D39" s="5">
        <f t="shared" si="12"/>
        <v>1132</v>
      </c>
      <c r="E39" s="6" t="s">
        <v>81</v>
      </c>
      <c r="F39" s="6" t="s">
        <v>16</v>
      </c>
      <c r="G39" s="6" t="s">
        <v>76</v>
      </c>
      <c r="H39" s="6" t="s">
        <v>18</v>
      </c>
      <c r="I39" s="17" t="str">
        <f t="shared" si="6"/>
        <v>20253K01SCG022</v>
      </c>
      <c r="J39" s="17" t="str">
        <f t="shared" si="7"/>
        <v>THP11D-8000B</v>
      </c>
      <c r="K39" s="6" t="str">
        <f t="shared" si="13"/>
        <v>PLC</v>
      </c>
      <c r="L39" s="6" t="str">
        <f t="shared" si="8"/>
        <v>TD2026-P5-ZC-1232-0001</v>
      </c>
      <c r="M39" s="18" t="s">
        <v>19</v>
      </c>
      <c r="N39" s="19" t="s">
        <v>20</v>
      </c>
      <c r="O39" s="3" t="s">
        <v>136</v>
      </c>
      <c r="P39" s="3">
        <v>1132</v>
      </c>
      <c r="Q39" s="3">
        <v>1132</v>
      </c>
      <c r="R39" s="3" t="s">
        <v>83</v>
      </c>
      <c r="S39" s="3" t="s">
        <v>137</v>
      </c>
      <c r="T39" s="3" t="s">
        <v>138</v>
      </c>
      <c r="U39" s="1" t="s">
        <v>80</v>
      </c>
      <c r="V39" s="1"/>
      <c r="W39" s="1"/>
      <c r="X39" s="1"/>
      <c r="Y39" s="1"/>
      <c r="Z39" s="1"/>
      <c r="AA39" s="1"/>
      <c r="AB39" s="1"/>
      <c r="AC39" s="1"/>
    </row>
    <row r="40" s="3" customFormat="1" spans="1:29">
      <c r="A40" s="6" t="str">
        <f t="shared" si="9"/>
        <v>PLCTD2026-P5-ZC-1232-0002</v>
      </c>
      <c r="B40" s="5">
        <f t="shared" si="10"/>
        <v>4585</v>
      </c>
      <c r="C40" s="5">
        <f t="shared" si="11"/>
        <v>0</v>
      </c>
      <c r="D40" s="5">
        <f t="shared" si="12"/>
        <v>4585</v>
      </c>
      <c r="E40" s="6" t="s">
        <v>81</v>
      </c>
      <c r="F40" s="6" t="s">
        <v>16</v>
      </c>
      <c r="G40" s="6" t="s">
        <v>76</v>
      </c>
      <c r="H40" s="6" t="s">
        <v>18</v>
      </c>
      <c r="I40" s="17" t="str">
        <f t="shared" si="6"/>
        <v>20253K01SCG111</v>
      </c>
      <c r="J40" s="17" t="str">
        <f t="shared" si="7"/>
        <v>JST25-1600</v>
      </c>
      <c r="K40" s="6" t="str">
        <f t="shared" si="13"/>
        <v>PLC</v>
      </c>
      <c r="L40" s="6" t="str">
        <f t="shared" si="8"/>
        <v>TD2026-P5-ZC-1232-0002</v>
      </c>
      <c r="M40" s="18" t="s">
        <v>19</v>
      </c>
      <c r="N40" s="19" t="s">
        <v>20</v>
      </c>
      <c r="O40" s="3" t="s">
        <v>139</v>
      </c>
      <c r="P40" s="3">
        <v>4585</v>
      </c>
      <c r="Q40" s="3">
        <v>4585</v>
      </c>
      <c r="R40" s="3" t="s">
        <v>83</v>
      </c>
      <c r="S40" s="3" t="s">
        <v>140</v>
      </c>
      <c r="T40" s="3" t="s">
        <v>141</v>
      </c>
      <c r="U40" s="1" t="s">
        <v>80</v>
      </c>
      <c r="V40" s="1"/>
      <c r="W40" s="1"/>
      <c r="X40" s="1"/>
      <c r="Y40" s="1"/>
      <c r="Z40" s="1"/>
      <c r="AA40" s="1"/>
      <c r="AB40" s="1"/>
      <c r="AC40" s="1"/>
    </row>
    <row r="41" s="3" customFormat="1" spans="1:29">
      <c r="A41" s="6" t="str">
        <f t="shared" si="9"/>
        <v>PLCTD2026-P5-ZC-1232-0003</v>
      </c>
      <c r="B41" s="5">
        <f t="shared" si="10"/>
        <v>4585</v>
      </c>
      <c r="C41" s="5">
        <f t="shared" si="11"/>
        <v>0</v>
      </c>
      <c r="D41" s="5">
        <f t="shared" si="12"/>
        <v>4585</v>
      </c>
      <c r="E41" s="6" t="s">
        <v>81</v>
      </c>
      <c r="F41" s="6" t="s">
        <v>16</v>
      </c>
      <c r="G41" s="6" t="s">
        <v>76</v>
      </c>
      <c r="H41" s="6" t="s">
        <v>18</v>
      </c>
      <c r="I41" s="17" t="str">
        <f t="shared" si="6"/>
        <v>20253K01SCG109</v>
      </c>
      <c r="J41" s="17" t="str">
        <f t="shared" si="7"/>
        <v>JST25-2000</v>
      </c>
      <c r="K41" s="6" t="str">
        <f t="shared" si="13"/>
        <v>PLC</v>
      </c>
      <c r="L41" s="6" t="str">
        <f t="shared" si="8"/>
        <v>TD2026-P5-ZC-1232-0003</v>
      </c>
      <c r="M41" s="18" t="s">
        <v>19</v>
      </c>
      <c r="N41" s="19" t="s">
        <v>20</v>
      </c>
      <c r="O41" s="3" t="s">
        <v>142</v>
      </c>
      <c r="P41" s="3">
        <v>4585</v>
      </c>
      <c r="Q41" s="3">
        <v>4585</v>
      </c>
      <c r="R41" s="3" t="s">
        <v>83</v>
      </c>
      <c r="S41" s="3" t="s">
        <v>143</v>
      </c>
      <c r="T41" s="3" t="s">
        <v>144</v>
      </c>
      <c r="U41" s="1" t="s">
        <v>80</v>
      </c>
      <c r="V41" s="1"/>
      <c r="W41" s="1"/>
      <c r="X41" s="1"/>
      <c r="Y41" s="1"/>
      <c r="Z41" s="1"/>
      <c r="AA41" s="1"/>
      <c r="AB41" s="1"/>
      <c r="AC41" s="1"/>
    </row>
    <row r="42" s="3" customFormat="1" spans="1:29">
      <c r="A42" s="6" t="str">
        <f t="shared" si="9"/>
        <v>PLCTD2026-P5-ZC-1232-0004</v>
      </c>
      <c r="B42" s="5">
        <f t="shared" si="10"/>
        <v>4585</v>
      </c>
      <c r="C42" s="5">
        <f t="shared" si="11"/>
        <v>0</v>
      </c>
      <c r="D42" s="5">
        <f t="shared" si="12"/>
        <v>4585</v>
      </c>
      <c r="E42" s="6" t="s">
        <v>81</v>
      </c>
      <c r="F42" s="6" t="s">
        <v>16</v>
      </c>
      <c r="G42" s="6" t="s">
        <v>76</v>
      </c>
      <c r="H42" s="6" t="s">
        <v>18</v>
      </c>
      <c r="I42" s="17" t="str">
        <f t="shared" si="6"/>
        <v>20253K01SCG110</v>
      </c>
      <c r="J42" s="17" t="str">
        <f t="shared" si="7"/>
        <v>JST25-2000A</v>
      </c>
      <c r="K42" s="6" t="str">
        <f t="shared" si="13"/>
        <v>PLC</v>
      </c>
      <c r="L42" s="6" t="str">
        <f t="shared" si="8"/>
        <v>TD2026-P5-ZC-1232-0004</v>
      </c>
      <c r="M42" s="18" t="s">
        <v>19</v>
      </c>
      <c r="N42" s="19" t="s">
        <v>20</v>
      </c>
      <c r="O42" s="3" t="s">
        <v>145</v>
      </c>
      <c r="P42" s="3">
        <v>4585</v>
      </c>
      <c r="Q42" s="3">
        <v>4585</v>
      </c>
      <c r="R42" s="3" t="s">
        <v>83</v>
      </c>
      <c r="S42" s="3" t="s">
        <v>146</v>
      </c>
      <c r="T42" s="3" t="s">
        <v>147</v>
      </c>
      <c r="U42" s="1" t="s">
        <v>80</v>
      </c>
      <c r="V42" s="1"/>
      <c r="W42" s="1"/>
      <c r="X42" s="1"/>
      <c r="Y42" s="1"/>
      <c r="Z42" s="1"/>
      <c r="AA42" s="1"/>
      <c r="AB42" s="1"/>
      <c r="AC42" s="1"/>
    </row>
    <row r="43" s="3" customFormat="1" spans="1:29">
      <c r="A43" s="6" t="str">
        <f t="shared" si="9"/>
        <v>PLCTD2026-P5-ZC-1232-0011</v>
      </c>
      <c r="B43" s="5">
        <f t="shared" si="10"/>
        <v>4551</v>
      </c>
      <c r="C43" s="5"/>
      <c r="D43" s="20"/>
      <c r="E43" s="6" t="s">
        <v>81</v>
      </c>
      <c r="F43" s="6" t="s">
        <v>16</v>
      </c>
      <c r="G43" s="6" t="s">
        <v>76</v>
      </c>
      <c r="H43" s="6" t="s">
        <v>18</v>
      </c>
      <c r="I43" s="17" t="str">
        <f t="shared" si="6"/>
        <v>20253K01SCG047</v>
      </c>
      <c r="J43" s="17" t="str">
        <f t="shared" si="7"/>
        <v>THP11D-1000A</v>
      </c>
      <c r="K43" s="6" t="str">
        <f t="shared" si="13"/>
        <v>PLC</v>
      </c>
      <c r="L43" s="6" t="str">
        <f t="shared" si="8"/>
        <v>TD2026-P5-ZC-1232-0011</v>
      </c>
      <c r="M43" s="18" t="s">
        <v>19</v>
      </c>
      <c r="N43" s="19" t="s">
        <v>20</v>
      </c>
      <c r="O43" s="3" t="s">
        <v>148</v>
      </c>
      <c r="P43" s="3">
        <v>4551</v>
      </c>
      <c r="Q43" s="3">
        <v>4551</v>
      </c>
      <c r="R43" s="3" t="s">
        <v>83</v>
      </c>
      <c r="S43" s="3" t="s">
        <v>149</v>
      </c>
      <c r="T43" s="3" t="s">
        <v>150</v>
      </c>
      <c r="U43" s="1" t="s">
        <v>80</v>
      </c>
      <c r="V43" s="1"/>
      <c r="W43" s="1"/>
      <c r="X43" s="1"/>
      <c r="Y43" s="1"/>
      <c r="Z43" s="1"/>
      <c r="AA43" s="1"/>
      <c r="AB43" s="1"/>
      <c r="AC43" s="1"/>
    </row>
    <row r="44" s="3" customFormat="1" spans="1:29">
      <c r="A44" s="6" t="str">
        <f t="shared" si="9"/>
        <v>PLCTD2026-P5-ZC-1232-0013</v>
      </c>
      <c r="B44" s="5">
        <f t="shared" si="10"/>
        <v>79458</v>
      </c>
      <c r="C44" s="5">
        <f t="shared" si="11"/>
        <v>0</v>
      </c>
      <c r="D44" s="5">
        <f t="shared" si="12"/>
        <v>79458</v>
      </c>
      <c r="E44" s="6" t="s">
        <v>81</v>
      </c>
      <c r="F44" s="6" t="s">
        <v>16</v>
      </c>
      <c r="G44" s="6" t="s">
        <v>76</v>
      </c>
      <c r="H44" s="6" t="s">
        <v>18</v>
      </c>
      <c r="I44" s="17" t="str">
        <f t="shared" si="6"/>
        <v>20253K01SCG044</v>
      </c>
      <c r="J44" s="17" t="str">
        <f t="shared" si="7"/>
        <v>THP11D-12500A</v>
      </c>
      <c r="K44" s="6" t="str">
        <f t="shared" si="13"/>
        <v>PLC</v>
      </c>
      <c r="L44" s="6" t="str">
        <f t="shared" si="8"/>
        <v>TD2026-P5-ZC-1232-0013</v>
      </c>
      <c r="M44" s="18" t="s">
        <v>19</v>
      </c>
      <c r="N44" s="19" t="s">
        <v>20</v>
      </c>
      <c r="O44" s="3" t="s">
        <v>151</v>
      </c>
      <c r="P44" s="3">
        <v>79458</v>
      </c>
      <c r="Q44" s="3">
        <v>79458</v>
      </c>
      <c r="R44" s="3" t="s">
        <v>83</v>
      </c>
      <c r="S44" s="3" t="s">
        <v>152</v>
      </c>
      <c r="T44" s="3" t="s">
        <v>153</v>
      </c>
      <c r="U44" s="1" t="s">
        <v>80</v>
      </c>
      <c r="V44" s="1"/>
      <c r="W44" s="1"/>
      <c r="X44" s="1"/>
      <c r="Y44" s="1"/>
      <c r="Z44" s="1"/>
      <c r="AA44" s="1"/>
      <c r="AB44" s="1"/>
      <c r="AC44" s="1"/>
    </row>
    <row r="45" s="3" customFormat="1" spans="1:29">
      <c r="A45" s="6" t="str">
        <f t="shared" si="9"/>
        <v>PLCTD2026-P5-ZC-1232-0015</v>
      </c>
      <c r="B45" s="5">
        <f t="shared" si="10"/>
        <v>27987</v>
      </c>
      <c r="C45" s="5">
        <f t="shared" si="11"/>
        <v>0</v>
      </c>
      <c r="D45" s="5">
        <f t="shared" si="12"/>
        <v>27987</v>
      </c>
      <c r="E45" s="6" t="s">
        <v>81</v>
      </c>
      <c r="F45" s="6" t="s">
        <v>16</v>
      </c>
      <c r="G45" s="6" t="s">
        <v>76</v>
      </c>
      <c r="H45" s="6" t="s">
        <v>18</v>
      </c>
      <c r="I45" s="17" t="str">
        <f t="shared" si="6"/>
        <v>20253K01SCG112</v>
      </c>
      <c r="J45" s="17" t="str">
        <f t="shared" si="7"/>
        <v>YT71S-3000U</v>
      </c>
      <c r="K45" s="6" t="str">
        <f t="shared" si="13"/>
        <v>PLC</v>
      </c>
      <c r="L45" s="6" t="str">
        <f t="shared" si="8"/>
        <v>TD2026-P5-ZC-1232-0015</v>
      </c>
      <c r="M45" s="18" t="s">
        <v>19</v>
      </c>
      <c r="N45" s="19" t="s">
        <v>20</v>
      </c>
      <c r="O45" s="3" t="s">
        <v>154</v>
      </c>
      <c r="P45" s="3">
        <v>27987</v>
      </c>
      <c r="Q45" s="3">
        <v>27987</v>
      </c>
      <c r="R45" s="3" t="s">
        <v>83</v>
      </c>
      <c r="S45" s="3" t="s">
        <v>155</v>
      </c>
      <c r="T45" s="3" t="s">
        <v>156</v>
      </c>
      <c r="U45" s="1" t="s">
        <v>80</v>
      </c>
      <c r="V45" s="1"/>
      <c r="W45" s="1"/>
      <c r="X45" s="1"/>
      <c r="Y45" s="1"/>
      <c r="Z45" s="1"/>
      <c r="AA45" s="1"/>
      <c r="AB45" s="1"/>
      <c r="AC45" s="1"/>
    </row>
    <row r="46" s="3" customFormat="1" spans="1:29">
      <c r="A46" s="6" t="str">
        <f t="shared" si="9"/>
        <v>PLCTD2026-P5-ZC-1232-0020</v>
      </c>
      <c r="B46" s="5">
        <f t="shared" si="10"/>
        <v>720</v>
      </c>
      <c r="C46" s="5">
        <f t="shared" si="11"/>
        <v>0</v>
      </c>
      <c r="D46" s="5">
        <f t="shared" si="12"/>
        <v>720</v>
      </c>
      <c r="E46" s="6" t="s">
        <v>81</v>
      </c>
      <c r="F46" s="6" t="s">
        <v>16</v>
      </c>
      <c r="G46" s="6" t="s">
        <v>76</v>
      </c>
      <c r="H46" s="6" t="s">
        <v>18</v>
      </c>
      <c r="I46" s="17" t="str">
        <f t="shared" si="6"/>
        <v>20253K01SCG028</v>
      </c>
      <c r="J46" s="17" t="str">
        <f t="shared" si="7"/>
        <v>THP03-1200A</v>
      </c>
      <c r="K46" s="6" t="str">
        <f t="shared" si="13"/>
        <v>PLC</v>
      </c>
      <c r="L46" s="6" t="str">
        <f t="shared" si="8"/>
        <v>TD2026-P5-ZC-1232-0020</v>
      </c>
      <c r="M46" s="18" t="s">
        <v>19</v>
      </c>
      <c r="N46" s="19" t="s">
        <v>20</v>
      </c>
      <c r="O46" s="3" t="s">
        <v>157</v>
      </c>
      <c r="P46" s="3">
        <v>720</v>
      </c>
      <c r="Q46" s="3">
        <v>720</v>
      </c>
      <c r="R46" s="3" t="s">
        <v>83</v>
      </c>
      <c r="S46" s="3" t="s">
        <v>158</v>
      </c>
      <c r="T46" s="3" t="s">
        <v>159</v>
      </c>
      <c r="U46" s="1" t="s">
        <v>80</v>
      </c>
      <c r="V46" s="1"/>
      <c r="W46" s="1"/>
      <c r="X46" s="1"/>
      <c r="Y46" s="1"/>
      <c r="Z46" s="1"/>
      <c r="AA46" s="1"/>
      <c r="AB46" s="1"/>
      <c r="AC46" s="1"/>
    </row>
    <row r="47" s="3" customFormat="1" spans="1:29">
      <c r="A47" s="6" t="str">
        <f t="shared" si="9"/>
        <v>PLCTD2026-P5-ZC-1232-0021</v>
      </c>
      <c r="B47" s="5">
        <f t="shared" si="10"/>
        <v>1719</v>
      </c>
      <c r="C47" s="5">
        <f t="shared" si="11"/>
        <v>0</v>
      </c>
      <c r="D47" s="5">
        <f t="shared" si="12"/>
        <v>1719</v>
      </c>
      <c r="E47" s="6" t="s">
        <v>81</v>
      </c>
      <c r="F47" s="6" t="s">
        <v>16</v>
      </c>
      <c r="G47" s="6" t="s">
        <v>76</v>
      </c>
      <c r="H47" s="6" t="s">
        <v>18</v>
      </c>
      <c r="I47" s="17" t="str">
        <f t="shared" si="6"/>
        <v>20253K01SCG087</v>
      </c>
      <c r="J47" s="17" t="str">
        <f t="shared" si="7"/>
        <v>THP34-400J</v>
      </c>
      <c r="K47" s="6" t="str">
        <f t="shared" si="13"/>
        <v>PLC</v>
      </c>
      <c r="L47" s="6" t="str">
        <f t="shared" si="8"/>
        <v>TD2026-P5-ZC-1232-0021</v>
      </c>
      <c r="M47" s="18" t="s">
        <v>19</v>
      </c>
      <c r="N47" s="19" t="s">
        <v>20</v>
      </c>
      <c r="O47" s="3" t="s">
        <v>160</v>
      </c>
      <c r="P47" s="3">
        <v>1719</v>
      </c>
      <c r="Q47" s="3">
        <v>1719</v>
      </c>
      <c r="R47" s="3" t="s">
        <v>83</v>
      </c>
      <c r="S47" s="3" t="s">
        <v>161</v>
      </c>
      <c r="T47" s="3" t="s">
        <v>162</v>
      </c>
      <c r="U47" s="1" t="s">
        <v>80</v>
      </c>
      <c r="V47" s="1"/>
      <c r="W47" s="1"/>
      <c r="X47" s="1"/>
      <c r="Y47" s="1"/>
      <c r="Z47" s="1"/>
      <c r="AA47" s="1"/>
      <c r="AB47" s="1"/>
      <c r="AC47" s="1"/>
    </row>
    <row r="48" s="3" customFormat="1" spans="1:29">
      <c r="A48" s="6" t="str">
        <f t="shared" si="9"/>
        <v>PLCTD2026-P5-ZC-1232-0022</v>
      </c>
      <c r="B48" s="5">
        <f t="shared" si="10"/>
        <v>40703</v>
      </c>
      <c r="C48" s="5">
        <f t="shared" si="11"/>
        <v>0</v>
      </c>
      <c r="D48" s="5">
        <f t="shared" si="12"/>
        <v>40703</v>
      </c>
      <c r="E48" s="6" t="s">
        <v>81</v>
      </c>
      <c r="F48" s="6" t="s">
        <v>16</v>
      </c>
      <c r="G48" s="6" t="s">
        <v>76</v>
      </c>
      <c r="H48" s="6" t="s">
        <v>18</v>
      </c>
      <c r="I48" s="17" t="str">
        <f t="shared" si="6"/>
        <v>西门子网线</v>
      </c>
      <c r="J48" s="17" t="str">
        <f t="shared" si="7"/>
        <v>西门子网线</v>
      </c>
      <c r="K48" s="6" t="str">
        <f t="shared" si="13"/>
        <v>PLC</v>
      </c>
      <c r="L48" s="6" t="str">
        <f t="shared" si="8"/>
        <v>TD2026-P5-ZC-1232-0022</v>
      </c>
      <c r="M48" s="18" t="s">
        <v>19</v>
      </c>
      <c r="N48" s="19" t="s">
        <v>20</v>
      </c>
      <c r="O48" s="3" t="s">
        <v>163</v>
      </c>
      <c r="P48" s="3">
        <v>40703</v>
      </c>
      <c r="Q48" s="3">
        <v>40703</v>
      </c>
      <c r="R48" s="3" t="s">
        <v>83</v>
      </c>
      <c r="S48" s="3" t="s">
        <v>164</v>
      </c>
      <c r="T48" s="3" t="s">
        <v>164</v>
      </c>
      <c r="U48" s="1" t="s">
        <v>80</v>
      </c>
      <c r="V48" s="1"/>
      <c r="W48" s="1"/>
      <c r="X48" s="1"/>
      <c r="Y48" s="1"/>
      <c r="Z48" s="1"/>
      <c r="AA48" s="1"/>
      <c r="AB48" s="1"/>
      <c r="AC48" s="1"/>
    </row>
    <row r="49" s="3" customFormat="1" spans="1:29">
      <c r="A49" s="6" t="str">
        <f t="shared" si="9"/>
        <v>PLCTD2026-P5-ZC-1232-0026</v>
      </c>
      <c r="B49" s="5">
        <f t="shared" si="10"/>
        <v>4756</v>
      </c>
      <c r="C49" s="5"/>
      <c r="D49" s="20"/>
      <c r="E49" s="6" t="s">
        <v>81</v>
      </c>
      <c r="F49" s="6" t="s">
        <v>16</v>
      </c>
      <c r="G49" s="6" t="s">
        <v>76</v>
      </c>
      <c r="H49" s="6" t="s">
        <v>18</v>
      </c>
      <c r="I49" s="17" t="str">
        <f t="shared" si="6"/>
        <v>20253K01SCG093</v>
      </c>
      <c r="J49" s="17" t="str">
        <f t="shared" si="7"/>
        <v>THP61-315N</v>
      </c>
      <c r="K49" s="6" t="str">
        <f t="shared" si="13"/>
        <v>PLC</v>
      </c>
      <c r="L49" s="6" t="str">
        <f t="shared" si="8"/>
        <v>TD2026-P5-ZC-1232-0026</v>
      </c>
      <c r="M49" s="18" t="s">
        <v>19</v>
      </c>
      <c r="N49" s="19" t="s">
        <v>20</v>
      </c>
      <c r="O49" s="3" t="s">
        <v>165</v>
      </c>
      <c r="P49" s="3">
        <v>4756</v>
      </c>
      <c r="Q49" s="3">
        <v>4756</v>
      </c>
      <c r="R49" s="3" t="s">
        <v>83</v>
      </c>
      <c r="S49" s="3" t="s">
        <v>166</v>
      </c>
      <c r="T49" s="3" t="s">
        <v>167</v>
      </c>
      <c r="U49" s="1" t="s">
        <v>80</v>
      </c>
      <c r="V49" s="1"/>
      <c r="W49" s="1"/>
      <c r="X49" s="1"/>
      <c r="Y49" s="1"/>
      <c r="Z49" s="1"/>
      <c r="AA49" s="1"/>
      <c r="AB49" s="1"/>
      <c r="AC49" s="1"/>
    </row>
    <row r="50" s="3" customFormat="1" spans="1:29">
      <c r="A50" s="6" t="str">
        <f t="shared" si="9"/>
        <v>PLCTD2026-P5-ZC-1232-0027</v>
      </c>
      <c r="B50" s="5">
        <f t="shared" si="10"/>
        <v>14699</v>
      </c>
      <c r="C50" s="5"/>
      <c r="D50" s="20"/>
      <c r="E50" s="6" t="s">
        <v>81</v>
      </c>
      <c r="F50" s="6" t="s">
        <v>16</v>
      </c>
      <c r="G50" s="6" t="s">
        <v>76</v>
      </c>
      <c r="H50" s="6" t="s">
        <v>18</v>
      </c>
      <c r="I50" s="17" t="str">
        <f t="shared" si="6"/>
        <v>20253K01SCG092</v>
      </c>
      <c r="J50" s="17" t="str">
        <f t="shared" si="7"/>
        <v>THP11-8000H</v>
      </c>
      <c r="K50" s="6" t="str">
        <f t="shared" si="13"/>
        <v>PLC</v>
      </c>
      <c r="L50" s="6" t="str">
        <f t="shared" si="8"/>
        <v>TD2026-P5-ZC-1232-0027</v>
      </c>
      <c r="M50" s="18" t="s">
        <v>19</v>
      </c>
      <c r="N50" s="19" t="s">
        <v>20</v>
      </c>
      <c r="O50" s="3" t="s">
        <v>168</v>
      </c>
      <c r="P50" s="3">
        <v>14699</v>
      </c>
      <c r="Q50" s="3">
        <v>14699</v>
      </c>
      <c r="R50" s="3" t="s">
        <v>83</v>
      </c>
      <c r="S50" s="3" t="s">
        <v>169</v>
      </c>
      <c r="T50" s="3" t="s">
        <v>170</v>
      </c>
      <c r="U50" s="1" t="s">
        <v>80</v>
      </c>
      <c r="V50" s="1"/>
      <c r="W50" s="1"/>
      <c r="X50" s="1"/>
      <c r="Y50" s="1"/>
      <c r="Z50" s="1"/>
      <c r="AA50" s="1"/>
      <c r="AB50" s="1"/>
      <c r="AC50" s="1"/>
    </row>
    <row r="51" s="3" customFormat="1" spans="1:29">
      <c r="A51" s="6" t="str">
        <f t="shared" si="9"/>
        <v>PLCTD2026-P5-ZC-1232-0030</v>
      </c>
      <c r="B51" s="5">
        <f t="shared" si="10"/>
        <v>43766</v>
      </c>
      <c r="C51" s="5"/>
      <c r="D51" s="20"/>
      <c r="E51" s="6" t="s">
        <v>81</v>
      </c>
      <c r="F51" s="6" t="s">
        <v>16</v>
      </c>
      <c r="G51" s="6" t="s">
        <v>76</v>
      </c>
      <c r="H51" s="6" t="s">
        <v>18</v>
      </c>
      <c r="I51" s="17" t="str">
        <f t="shared" si="6"/>
        <v>20253K01SCG047</v>
      </c>
      <c r="J51" s="17" t="str">
        <f t="shared" si="7"/>
        <v>THP11D-1000A</v>
      </c>
      <c r="K51" s="6" t="str">
        <f t="shared" si="13"/>
        <v>PLC</v>
      </c>
      <c r="L51" s="6" t="str">
        <f t="shared" si="8"/>
        <v>TD2026-P5-ZC-1232-0030</v>
      </c>
      <c r="M51" s="18" t="s">
        <v>19</v>
      </c>
      <c r="N51" s="19" t="s">
        <v>20</v>
      </c>
      <c r="O51" s="3" t="s">
        <v>171</v>
      </c>
      <c r="P51" s="3">
        <v>43766</v>
      </c>
      <c r="Q51" s="3">
        <v>43766</v>
      </c>
      <c r="R51" s="3" t="s">
        <v>83</v>
      </c>
      <c r="S51" s="3" t="s">
        <v>149</v>
      </c>
      <c r="T51" s="3" t="s">
        <v>150</v>
      </c>
      <c r="U51" s="1" t="s">
        <v>80</v>
      </c>
      <c r="V51" s="1"/>
      <c r="W51" s="1"/>
      <c r="X51" s="1"/>
      <c r="Y51" s="1"/>
      <c r="Z51" s="1"/>
      <c r="AA51" s="1"/>
      <c r="AB51" s="1"/>
      <c r="AC51" s="1"/>
    </row>
    <row r="52" s="3" customFormat="1" spans="1:29">
      <c r="A52" s="6" t="str">
        <f t="shared" si="9"/>
        <v>PLCTD2026-P5-ZC-1232-0037</v>
      </c>
      <c r="B52" s="5">
        <f t="shared" si="10"/>
        <v>28223</v>
      </c>
      <c r="C52" s="5">
        <f t="shared" si="11"/>
        <v>0</v>
      </c>
      <c r="D52" s="5">
        <f t="shared" si="12"/>
        <v>28223</v>
      </c>
      <c r="E52" s="6" t="s">
        <v>81</v>
      </c>
      <c r="F52" s="6" t="s">
        <v>16</v>
      </c>
      <c r="G52" s="6" t="s">
        <v>76</v>
      </c>
      <c r="H52" s="6" t="s">
        <v>18</v>
      </c>
      <c r="I52" s="17" t="str">
        <f t="shared" si="6"/>
        <v>20253K01SCG115</v>
      </c>
      <c r="J52" s="17" t="str">
        <f t="shared" si="7"/>
        <v>YT27-300E</v>
      </c>
      <c r="K52" s="6" t="str">
        <f t="shared" si="13"/>
        <v>PLC</v>
      </c>
      <c r="L52" s="6" t="str">
        <f t="shared" si="8"/>
        <v>TD2026-P5-ZC-1232-0037</v>
      </c>
      <c r="M52" s="18" t="s">
        <v>19</v>
      </c>
      <c r="N52" s="19" t="s">
        <v>20</v>
      </c>
      <c r="O52" s="3" t="s">
        <v>172</v>
      </c>
      <c r="P52" s="3">
        <v>28223</v>
      </c>
      <c r="Q52" s="3">
        <v>28223</v>
      </c>
      <c r="R52" s="3" t="s">
        <v>83</v>
      </c>
      <c r="S52" s="3" t="s">
        <v>173</v>
      </c>
      <c r="T52" s="3" t="s">
        <v>174</v>
      </c>
      <c r="U52" s="1" t="s">
        <v>80</v>
      </c>
      <c r="V52" s="1"/>
      <c r="W52" s="1"/>
      <c r="X52" s="1"/>
      <c r="Y52" s="1"/>
      <c r="Z52" s="1"/>
      <c r="AA52" s="1"/>
      <c r="AB52" s="1"/>
      <c r="AC52" s="1"/>
    </row>
    <row r="53" s="3" customFormat="1" spans="1:29">
      <c r="A53" s="6" t="str">
        <f t="shared" si="9"/>
        <v>PLCTD2026-P5-ZC-1232-0041</v>
      </c>
      <c r="B53" s="5">
        <f t="shared" si="10"/>
        <v>50829</v>
      </c>
      <c r="C53" s="5"/>
      <c r="D53" s="20"/>
      <c r="E53" s="6" t="s">
        <v>81</v>
      </c>
      <c r="F53" s="6" t="s">
        <v>16</v>
      </c>
      <c r="G53" s="6" t="s">
        <v>76</v>
      </c>
      <c r="H53" s="6" t="s">
        <v>18</v>
      </c>
      <c r="I53" s="17" t="str">
        <f t="shared" si="6"/>
        <v>20253K01SCG095</v>
      </c>
      <c r="J53" s="17" t="str">
        <f t="shared" si="7"/>
        <v>THP11-10000P</v>
      </c>
      <c r="K53" s="6" t="str">
        <f t="shared" si="13"/>
        <v>PLC</v>
      </c>
      <c r="L53" s="6" t="str">
        <f t="shared" si="8"/>
        <v>TD2026-P5-ZC-1232-0041</v>
      </c>
      <c r="M53" s="18" t="s">
        <v>19</v>
      </c>
      <c r="N53" s="19" t="s">
        <v>20</v>
      </c>
      <c r="O53" s="3" t="s">
        <v>175</v>
      </c>
      <c r="P53" s="3">
        <v>50829</v>
      </c>
      <c r="Q53" s="3">
        <v>50829</v>
      </c>
      <c r="R53" s="3" t="s">
        <v>83</v>
      </c>
      <c r="S53" s="3" t="s">
        <v>126</v>
      </c>
      <c r="T53" s="3" t="s">
        <v>127</v>
      </c>
      <c r="U53" s="1" t="s">
        <v>80</v>
      </c>
      <c r="V53" s="1"/>
      <c r="W53" s="1"/>
      <c r="X53" s="1"/>
      <c r="Y53" s="1"/>
      <c r="Z53" s="1"/>
      <c r="AA53" s="1"/>
      <c r="AB53" s="1"/>
      <c r="AC53" s="1"/>
    </row>
    <row r="54" s="3" customFormat="1" spans="1:29">
      <c r="A54" s="6" t="str">
        <f t="shared" si="9"/>
        <v>PLCTD2026-P5-ZC-1232-0042</v>
      </c>
      <c r="B54" s="5">
        <f t="shared" si="10"/>
        <v>46284</v>
      </c>
      <c r="C54" s="5"/>
      <c r="D54" s="20"/>
      <c r="E54" s="6" t="s">
        <v>81</v>
      </c>
      <c r="F54" s="6" t="s">
        <v>16</v>
      </c>
      <c r="G54" s="6" t="s">
        <v>76</v>
      </c>
      <c r="H54" s="6" t="s">
        <v>18</v>
      </c>
      <c r="I54" s="17" t="str">
        <f t="shared" si="6"/>
        <v>20253K01SCG094</v>
      </c>
      <c r="J54" s="17" t="str">
        <f t="shared" si="7"/>
        <v>THP11-6000H</v>
      </c>
      <c r="K54" s="6" t="str">
        <f t="shared" si="13"/>
        <v>PLC</v>
      </c>
      <c r="L54" s="6" t="str">
        <f t="shared" si="8"/>
        <v>TD2026-P5-ZC-1232-0042</v>
      </c>
      <c r="M54" s="18" t="s">
        <v>19</v>
      </c>
      <c r="N54" s="19" t="s">
        <v>20</v>
      </c>
      <c r="O54" s="3" t="s">
        <v>176</v>
      </c>
      <c r="P54" s="3">
        <v>46284</v>
      </c>
      <c r="Q54" s="3">
        <v>46284</v>
      </c>
      <c r="R54" s="3" t="s">
        <v>83</v>
      </c>
      <c r="S54" s="3" t="s">
        <v>123</v>
      </c>
      <c r="T54" s="3" t="s">
        <v>124</v>
      </c>
      <c r="U54" s="1" t="s">
        <v>80</v>
      </c>
      <c r="V54" s="1"/>
      <c r="W54" s="1"/>
      <c r="X54" s="1"/>
      <c r="Y54" s="1"/>
      <c r="Z54" s="1"/>
      <c r="AA54" s="1"/>
      <c r="AB54" s="1"/>
      <c r="AC54" s="1"/>
    </row>
    <row r="55" s="3" customFormat="1" spans="1:29">
      <c r="A55" s="6" t="str">
        <f t="shared" si="9"/>
        <v>PLCTD2026-P5-ZC-1232-0043</v>
      </c>
      <c r="B55" s="5">
        <f t="shared" si="10"/>
        <v>16312</v>
      </c>
      <c r="C55" s="5">
        <f t="shared" si="11"/>
        <v>0</v>
      </c>
      <c r="D55" s="5">
        <f t="shared" si="12"/>
        <v>16312</v>
      </c>
      <c r="E55" s="6" t="s">
        <v>81</v>
      </c>
      <c r="F55" s="6" t="s">
        <v>16</v>
      </c>
      <c r="G55" s="6" t="s">
        <v>76</v>
      </c>
      <c r="H55" s="6" t="s">
        <v>18</v>
      </c>
      <c r="I55" s="17" t="str">
        <f t="shared" si="6"/>
        <v>20253K01SCG116</v>
      </c>
      <c r="J55" s="17" t="str">
        <f t="shared" si="7"/>
        <v>THP79-5000</v>
      </c>
      <c r="K55" s="6" t="str">
        <f t="shared" si="13"/>
        <v>PLC</v>
      </c>
      <c r="L55" s="6" t="str">
        <f t="shared" si="8"/>
        <v>TD2026-P5-ZC-1232-0043</v>
      </c>
      <c r="M55" s="18" t="s">
        <v>19</v>
      </c>
      <c r="N55" s="19" t="s">
        <v>20</v>
      </c>
      <c r="O55" s="3" t="s">
        <v>177</v>
      </c>
      <c r="P55" s="3">
        <v>16312</v>
      </c>
      <c r="Q55" s="3">
        <v>16312</v>
      </c>
      <c r="R55" s="3" t="s">
        <v>83</v>
      </c>
      <c r="S55" s="3" t="s">
        <v>178</v>
      </c>
      <c r="T55" s="3" t="s">
        <v>179</v>
      </c>
      <c r="U55" s="1" t="s">
        <v>80</v>
      </c>
      <c r="V55" s="1"/>
      <c r="W55" s="1"/>
      <c r="X55" s="1"/>
      <c r="Y55" s="1"/>
      <c r="Z55" s="1"/>
      <c r="AA55" s="1"/>
      <c r="AB55" s="1"/>
      <c r="AC55" s="1"/>
    </row>
    <row r="56" s="3" customFormat="1" spans="1:29">
      <c r="A56" s="6" t="str">
        <f t="shared" si="9"/>
        <v>PLCTD2026-P5-ZC-1232-0044</v>
      </c>
      <c r="B56" s="5">
        <f t="shared" si="10"/>
        <v>106321</v>
      </c>
      <c r="C56" s="5">
        <f t="shared" si="11"/>
        <v>0</v>
      </c>
      <c r="D56" s="5">
        <f t="shared" si="12"/>
        <v>106321</v>
      </c>
      <c r="E56" s="6" t="s">
        <v>81</v>
      </c>
      <c r="F56" s="6" t="s">
        <v>16</v>
      </c>
      <c r="G56" s="6" t="s">
        <v>76</v>
      </c>
      <c r="H56" s="6" t="s">
        <v>18</v>
      </c>
      <c r="I56" s="17" t="str">
        <f t="shared" si="6"/>
        <v>20253K01SCG109</v>
      </c>
      <c r="J56" s="17" t="str">
        <f t="shared" si="7"/>
        <v>JST25-2000</v>
      </c>
      <c r="K56" s="6" t="str">
        <f t="shared" si="13"/>
        <v>PLC</v>
      </c>
      <c r="L56" s="6" t="str">
        <f t="shared" si="8"/>
        <v>TD2026-P5-ZC-1232-0044</v>
      </c>
      <c r="M56" s="18" t="s">
        <v>19</v>
      </c>
      <c r="N56" s="19" t="s">
        <v>20</v>
      </c>
      <c r="O56" s="3" t="s">
        <v>180</v>
      </c>
      <c r="P56" s="3">
        <v>106321</v>
      </c>
      <c r="Q56" s="3">
        <v>106321</v>
      </c>
      <c r="R56" s="3" t="s">
        <v>83</v>
      </c>
      <c r="S56" s="3" t="s">
        <v>143</v>
      </c>
      <c r="T56" s="3" t="s">
        <v>144</v>
      </c>
      <c r="U56" s="1" t="s">
        <v>80</v>
      </c>
      <c r="V56" s="1"/>
      <c r="W56" s="1"/>
      <c r="X56" s="1"/>
      <c r="Y56" s="1"/>
      <c r="Z56" s="1"/>
      <c r="AA56" s="1"/>
      <c r="AB56" s="1"/>
      <c r="AC56" s="1"/>
    </row>
    <row r="57" s="3" customFormat="1" spans="1:29">
      <c r="A57" s="6" t="str">
        <f t="shared" si="9"/>
        <v>PLCTD2026-P5-ZC-1232-0045</v>
      </c>
      <c r="B57" s="5">
        <f t="shared" si="10"/>
        <v>7566</v>
      </c>
      <c r="C57" s="5">
        <f t="shared" si="11"/>
        <v>0</v>
      </c>
      <c r="D57" s="5">
        <f t="shared" si="12"/>
        <v>7566</v>
      </c>
      <c r="E57" s="6" t="s">
        <v>81</v>
      </c>
      <c r="F57" s="6" t="s">
        <v>16</v>
      </c>
      <c r="G57" s="6" t="s">
        <v>76</v>
      </c>
      <c r="H57" s="6" t="s">
        <v>18</v>
      </c>
      <c r="I57" s="17" t="str">
        <f t="shared" si="6"/>
        <v>20263K01SCG007-BB</v>
      </c>
      <c r="J57" s="17" t="str">
        <f t="shared" si="7"/>
        <v>YT71S-100B</v>
      </c>
      <c r="K57" s="6" t="str">
        <f t="shared" si="13"/>
        <v>PLC</v>
      </c>
      <c r="L57" s="6" t="str">
        <f t="shared" si="8"/>
        <v>TD2026-P5-ZC-1232-0045</v>
      </c>
      <c r="M57" s="18" t="s">
        <v>19</v>
      </c>
      <c r="N57" s="19" t="s">
        <v>20</v>
      </c>
      <c r="O57" s="3" t="s">
        <v>181</v>
      </c>
      <c r="P57" s="3">
        <v>7566</v>
      </c>
      <c r="Q57" s="3">
        <v>7566</v>
      </c>
      <c r="R57" s="3" t="s">
        <v>83</v>
      </c>
      <c r="S57" s="3" t="s">
        <v>182</v>
      </c>
      <c r="T57" s="3" t="s">
        <v>183</v>
      </c>
      <c r="U57" s="1" t="s">
        <v>80</v>
      </c>
      <c r="V57" s="1"/>
      <c r="W57" s="1"/>
      <c r="X57" s="1"/>
      <c r="Y57" s="1"/>
      <c r="Z57" s="1"/>
      <c r="AA57" s="1"/>
      <c r="AB57" s="1"/>
      <c r="AC57" s="1"/>
    </row>
    <row r="58" s="3" customFormat="1" spans="1:29">
      <c r="A58" s="6" t="str">
        <f t="shared" si="9"/>
        <v>PLCTD2026-P5-ZC-1232-0046</v>
      </c>
      <c r="B58" s="5">
        <f t="shared" si="10"/>
        <v>5061</v>
      </c>
      <c r="C58" s="5">
        <f t="shared" si="11"/>
        <v>0</v>
      </c>
      <c r="D58" s="5">
        <f t="shared" si="12"/>
        <v>5061</v>
      </c>
      <c r="E58" s="6" t="s">
        <v>81</v>
      </c>
      <c r="F58" s="6" t="s">
        <v>16</v>
      </c>
      <c r="G58" s="6" t="s">
        <v>76</v>
      </c>
      <c r="H58" s="6" t="s">
        <v>18</v>
      </c>
      <c r="I58" s="17" t="str">
        <f t="shared" si="6"/>
        <v> 223K01SCG110</v>
      </c>
      <c r="J58" s="17" t="str">
        <f t="shared" si="7"/>
        <v>JYT25-1200N B-2-BJ26-004 </v>
      </c>
      <c r="K58" s="6" t="str">
        <f t="shared" si="13"/>
        <v>PLC</v>
      </c>
      <c r="L58" s="6" t="str">
        <f t="shared" si="8"/>
        <v>TD2026-P5-ZC-1232-0046</v>
      </c>
      <c r="M58" s="18" t="s">
        <v>19</v>
      </c>
      <c r="N58" s="19" t="s">
        <v>20</v>
      </c>
      <c r="O58" s="3" t="s">
        <v>184</v>
      </c>
      <c r="P58" s="3">
        <v>5061</v>
      </c>
      <c r="Q58" s="3">
        <v>5061</v>
      </c>
      <c r="R58" s="3" t="s">
        <v>83</v>
      </c>
      <c r="S58" s="3" t="s">
        <v>185</v>
      </c>
      <c r="T58" s="3" t="s">
        <v>186</v>
      </c>
      <c r="U58" s="1" t="s">
        <v>80</v>
      </c>
      <c r="V58" s="1"/>
      <c r="W58" s="1"/>
      <c r="X58" s="1"/>
      <c r="Y58" s="1"/>
      <c r="Z58" s="1"/>
      <c r="AA58" s="1"/>
      <c r="AB58" s="1"/>
      <c r="AC58" s="1"/>
    </row>
    <row r="59" s="3" customFormat="1" spans="1:29">
      <c r="A59" s="6" t="str">
        <f t="shared" si="9"/>
        <v>技术服务TD2024-TJDX-001</v>
      </c>
      <c r="B59" s="5">
        <f t="shared" si="10"/>
        <v>270000</v>
      </c>
      <c r="C59" s="5"/>
      <c r="D59" s="5"/>
      <c r="E59" s="6" t="s">
        <v>187</v>
      </c>
      <c r="F59" s="6" t="s">
        <v>16</v>
      </c>
      <c r="G59" s="6" t="s">
        <v>76</v>
      </c>
      <c r="H59" s="6" t="s">
        <v>18</v>
      </c>
      <c r="I59" s="17" t="str">
        <f t="shared" si="6"/>
        <v>233K01SCG068</v>
      </c>
      <c r="J59" s="17" t="str">
        <f t="shared" si="7"/>
        <v>TTP147</v>
      </c>
      <c r="K59" s="6" t="str">
        <f t="shared" si="13"/>
        <v>技术服务</v>
      </c>
      <c r="L59" s="6" t="str">
        <f t="shared" si="8"/>
        <v>TD2024-TJDX-001</v>
      </c>
      <c r="M59" s="18" t="s">
        <v>19</v>
      </c>
      <c r="N59" s="19" t="s">
        <v>20</v>
      </c>
      <c r="O59" s="3" t="s">
        <v>188</v>
      </c>
      <c r="P59" s="3">
        <v>270000</v>
      </c>
      <c r="Q59" s="3">
        <v>60000</v>
      </c>
      <c r="R59" s="3" t="s">
        <v>189</v>
      </c>
      <c r="S59" s="3" t="s">
        <v>190</v>
      </c>
      <c r="T59" s="3" t="s">
        <v>191</v>
      </c>
      <c r="U59" s="1" t="s">
        <v>192</v>
      </c>
      <c r="V59" s="1"/>
      <c r="W59" s="1"/>
      <c r="X59" s="1"/>
      <c r="Y59" s="1"/>
      <c r="Z59" s="1"/>
      <c r="AA59" s="1"/>
      <c r="AB59" s="1"/>
      <c r="AC59" s="1"/>
    </row>
    <row r="60" s="3" customFormat="1" spans="1:29">
      <c r="A60" s="6" t="str">
        <f t="shared" si="9"/>
        <v>12544806 SAP合同号TD2026-P5-ZC-FANUC-0001</v>
      </c>
      <c r="B60" s="5">
        <v>1249820</v>
      </c>
      <c r="C60" s="5">
        <v>375000</v>
      </c>
      <c r="D60" s="5">
        <v>900000</v>
      </c>
      <c r="E60" s="6" t="s">
        <v>193</v>
      </c>
      <c r="F60" s="6" t="s">
        <v>16</v>
      </c>
      <c r="G60" s="6" t="s">
        <v>76</v>
      </c>
      <c r="H60" s="6" t="s">
        <v>18</v>
      </c>
      <c r="I60" s="17" t="str">
        <f t="shared" si="6"/>
        <v>20253K01SCG111</v>
      </c>
      <c r="J60" s="17" t="str">
        <f t="shared" si="7"/>
        <v>JST25-1600</v>
      </c>
      <c r="K60" s="6" t="str">
        <f t="shared" si="13"/>
        <v>12544806 SAP合同号</v>
      </c>
      <c r="L60" s="6" t="str">
        <f t="shared" si="8"/>
        <v>TD2026-P5-ZC-FANUC-0001</v>
      </c>
      <c r="M60" s="18" t="s">
        <v>19</v>
      </c>
      <c r="N60" s="19" t="s">
        <v>20</v>
      </c>
      <c r="O60" s="3" t="s">
        <v>194</v>
      </c>
      <c r="P60" s="3">
        <v>1191716.2</v>
      </c>
      <c r="Q60" s="3">
        <v>874820</v>
      </c>
      <c r="R60" s="3" t="s">
        <v>195</v>
      </c>
      <c r="S60" s="3" t="s">
        <v>140</v>
      </c>
      <c r="T60" s="3" t="s">
        <v>141</v>
      </c>
      <c r="U60" s="1" t="s">
        <v>80</v>
      </c>
      <c r="V60" s="1"/>
      <c r="W60" s="1"/>
      <c r="X60" s="1"/>
      <c r="Y60" s="1"/>
      <c r="Z60" s="1"/>
      <c r="AA60" s="1"/>
      <c r="AB60" s="1"/>
      <c r="AC60" s="1"/>
    </row>
    <row r="61" s="3" customFormat="1" spans="1:29">
      <c r="A61" s="6" t="str">
        <f t="shared" si="9"/>
        <v>电气安装服务TD2026-P5-ZC-1964-0001</v>
      </c>
      <c r="B61" s="5">
        <f t="shared" ref="B61:B77" si="14">P61</f>
        <v>40000</v>
      </c>
      <c r="C61" s="5"/>
      <c r="D61" s="5"/>
      <c r="E61" s="6" t="s">
        <v>196</v>
      </c>
      <c r="F61" s="6" t="s">
        <v>16</v>
      </c>
      <c r="G61" s="6" t="s">
        <v>76</v>
      </c>
      <c r="H61" s="6" t="s">
        <v>18</v>
      </c>
      <c r="I61" s="17" t="str">
        <f t="shared" si="6"/>
        <v>20253K01SCF067</v>
      </c>
      <c r="J61" s="17" t="str">
        <f t="shared" si="7"/>
        <v>三花改造</v>
      </c>
      <c r="K61" s="6" t="str">
        <f t="shared" si="13"/>
        <v>电气安装服务</v>
      </c>
      <c r="L61" s="6" t="str">
        <f t="shared" si="8"/>
        <v>TD2026-P5-ZC-1964-0001</v>
      </c>
      <c r="M61" s="18" t="s">
        <v>19</v>
      </c>
      <c r="N61" s="19" t="s">
        <v>20</v>
      </c>
      <c r="O61" s="3" t="s">
        <v>197</v>
      </c>
      <c r="P61" s="3">
        <v>40000</v>
      </c>
      <c r="Q61" s="3">
        <v>40000</v>
      </c>
      <c r="R61" s="3" t="s">
        <v>63</v>
      </c>
      <c r="S61" s="3" t="s">
        <v>198</v>
      </c>
      <c r="T61" s="3" t="s">
        <v>199</v>
      </c>
      <c r="U61" s="1" t="s">
        <v>192</v>
      </c>
      <c r="V61" s="1"/>
      <c r="W61" s="1"/>
      <c r="X61" s="1"/>
      <c r="Y61" s="1"/>
      <c r="Z61" s="1"/>
      <c r="AA61" s="1"/>
      <c r="AB61" s="1"/>
      <c r="AC61" s="1"/>
    </row>
    <row r="62" s="3" customFormat="1" spans="1:29">
      <c r="A62" s="6" t="str">
        <f t="shared" si="9"/>
        <v>电气安装服务TD2026-P5-ZC-1964-0002</v>
      </c>
      <c r="B62" s="5">
        <f t="shared" si="14"/>
        <v>25000</v>
      </c>
      <c r="C62" s="5"/>
      <c r="D62" s="5"/>
      <c r="E62" s="6" t="s">
        <v>196</v>
      </c>
      <c r="F62" s="6" t="s">
        <v>16</v>
      </c>
      <c r="G62" s="6" t="s">
        <v>76</v>
      </c>
      <c r="H62" s="6" t="s">
        <v>18</v>
      </c>
      <c r="I62" s="17" t="str">
        <f t="shared" si="6"/>
        <v>20263K01SCF039</v>
      </c>
      <c r="J62" s="17" t="str">
        <f t="shared" si="7"/>
        <v>YT25-1200A改造</v>
      </c>
      <c r="K62" s="6" t="str">
        <f t="shared" si="13"/>
        <v>电气安装服务</v>
      </c>
      <c r="L62" s="6" t="str">
        <f t="shared" si="8"/>
        <v>TD2026-P5-ZC-1964-0002</v>
      </c>
      <c r="M62" s="18" t="s">
        <v>19</v>
      </c>
      <c r="N62" s="19" t="s">
        <v>20</v>
      </c>
      <c r="O62" s="3" t="s">
        <v>200</v>
      </c>
      <c r="P62" s="3">
        <v>25000</v>
      </c>
      <c r="Q62" s="3">
        <v>25000</v>
      </c>
      <c r="R62" s="3" t="s">
        <v>63</v>
      </c>
      <c r="S62" s="3" t="s">
        <v>201</v>
      </c>
      <c r="T62" s="3" t="s">
        <v>202</v>
      </c>
      <c r="U62" s="1" t="s">
        <v>192</v>
      </c>
      <c r="V62" s="1"/>
      <c r="W62" s="1"/>
      <c r="X62" s="1"/>
      <c r="Y62" s="1"/>
      <c r="Z62" s="1"/>
      <c r="AA62" s="1"/>
      <c r="AB62" s="1"/>
      <c r="AC62" s="1"/>
    </row>
    <row r="63" s="3" customFormat="1" spans="1:29">
      <c r="A63" s="6" t="str">
        <f t="shared" si="9"/>
        <v>中压TD2026-P5-ZC-GDSY-0001</v>
      </c>
      <c r="B63" s="5">
        <f t="shared" si="14"/>
        <v>718426</v>
      </c>
      <c r="C63" s="5"/>
      <c r="D63" s="5">
        <v>215527.8</v>
      </c>
      <c r="E63" s="6" t="s">
        <v>203</v>
      </c>
      <c r="F63" s="6" t="s">
        <v>16</v>
      </c>
      <c r="G63" s="6" t="s">
        <v>17</v>
      </c>
      <c r="H63" s="6" t="s">
        <v>18</v>
      </c>
      <c r="I63" s="17" t="str">
        <f t="shared" si="6"/>
        <v>20253K01SCG022</v>
      </c>
      <c r="J63" s="17" t="str">
        <f t="shared" si="7"/>
        <v>THP11D-8000B</v>
      </c>
      <c r="K63" s="6" t="str">
        <f t="shared" si="13"/>
        <v>中压</v>
      </c>
      <c r="L63" s="6" t="str">
        <f t="shared" si="8"/>
        <v>TD2026-P5-ZC-GDSY-0001</v>
      </c>
      <c r="M63" s="18" t="s">
        <v>19</v>
      </c>
      <c r="N63" s="19" t="s">
        <v>20</v>
      </c>
      <c r="O63" s="3" t="s">
        <v>204</v>
      </c>
      <c r="P63" s="3">
        <v>718426</v>
      </c>
      <c r="Q63" s="3">
        <v>215527.8</v>
      </c>
      <c r="R63" s="3" t="s">
        <v>205</v>
      </c>
      <c r="S63" s="3" t="s">
        <v>137</v>
      </c>
      <c r="T63" s="3" t="s">
        <v>138</v>
      </c>
      <c r="U63" s="1" t="s">
        <v>80</v>
      </c>
      <c r="V63" s="1"/>
      <c r="W63" s="1"/>
      <c r="X63" s="1"/>
      <c r="Y63" s="1"/>
      <c r="Z63" s="1"/>
      <c r="AA63" s="1"/>
      <c r="AB63" s="1"/>
      <c r="AC63" s="1"/>
    </row>
    <row r="64" s="3" customFormat="1" spans="1:29">
      <c r="A64" s="6" t="str">
        <f t="shared" si="9"/>
        <v>中压TD2025-P5-ZC-ZHDL-0002</v>
      </c>
      <c r="B64" s="5">
        <f t="shared" si="14"/>
        <v>1110000</v>
      </c>
      <c r="C64" s="5"/>
      <c r="D64" s="5">
        <v>0</v>
      </c>
      <c r="E64" s="6" t="s">
        <v>206</v>
      </c>
      <c r="F64" s="6" t="s">
        <v>16</v>
      </c>
      <c r="G64" s="6" t="s">
        <v>17</v>
      </c>
      <c r="H64" s="6" t="s">
        <v>18</v>
      </c>
      <c r="I64" s="17" t="str">
        <f t="shared" si="6"/>
        <v>20253K01SCG020</v>
      </c>
      <c r="J64" s="17" t="str">
        <f t="shared" si="7"/>
        <v>THP10-12000A</v>
      </c>
      <c r="K64" s="6" t="str">
        <f t="shared" si="13"/>
        <v>中压</v>
      </c>
      <c r="L64" s="6" t="str">
        <f t="shared" si="8"/>
        <v>TD2025-P5-ZC-ZHDL-0002</v>
      </c>
      <c r="M64" s="18" t="s">
        <v>19</v>
      </c>
      <c r="N64" s="19" t="s">
        <v>20</v>
      </c>
      <c r="O64" s="3" t="s">
        <v>207</v>
      </c>
      <c r="P64" s="3">
        <v>1110000</v>
      </c>
      <c r="Q64" s="3">
        <v>333000</v>
      </c>
      <c r="R64" s="3" t="s">
        <v>205</v>
      </c>
      <c r="S64" s="3" t="s">
        <v>95</v>
      </c>
      <c r="T64" s="3" t="s">
        <v>96</v>
      </c>
      <c r="U64" s="1" t="s">
        <v>80</v>
      </c>
      <c r="V64" s="1"/>
      <c r="W64" s="1"/>
      <c r="X64" s="1"/>
      <c r="Y64" s="1"/>
      <c r="Z64" s="1"/>
      <c r="AA64" s="1"/>
      <c r="AB64" s="1"/>
      <c r="AC64" s="1"/>
    </row>
    <row r="65" s="3" customFormat="1" spans="1:29">
      <c r="A65" s="6" t="str">
        <f t="shared" si="9"/>
        <v>电气安装服务TD2025-P5-ZC-2207-0012</v>
      </c>
      <c r="B65" s="5">
        <f t="shared" si="14"/>
        <v>140000</v>
      </c>
      <c r="C65" s="5"/>
      <c r="D65" s="5"/>
      <c r="E65" s="6" t="s">
        <v>208</v>
      </c>
      <c r="F65" s="6" t="s">
        <v>16</v>
      </c>
      <c r="G65" s="6" t="s">
        <v>17</v>
      </c>
      <c r="H65" s="6" t="s">
        <v>18</v>
      </c>
      <c r="I65" s="17" t="str">
        <f t="shared" si="6"/>
        <v>20243K01SCG017</v>
      </c>
      <c r="J65" s="17" t="str">
        <f t="shared" si="7"/>
        <v>THP29—7200/72000KN纵梁热成型液压机</v>
      </c>
      <c r="K65" s="6" t="str">
        <f t="shared" si="13"/>
        <v>电气安装服务</v>
      </c>
      <c r="L65" s="6" t="str">
        <f t="shared" si="8"/>
        <v>TD2025-P5-ZC-2207-0012</v>
      </c>
      <c r="M65" s="18" t="s">
        <v>19</v>
      </c>
      <c r="N65" s="19" t="s">
        <v>20</v>
      </c>
      <c r="O65" s="3" t="s">
        <v>209</v>
      </c>
      <c r="P65" s="3">
        <v>140000</v>
      </c>
      <c r="Q65" s="3">
        <v>140000</v>
      </c>
      <c r="R65" s="3" t="s">
        <v>63</v>
      </c>
      <c r="S65" s="3" t="s">
        <v>210</v>
      </c>
      <c r="T65" s="3" t="s">
        <v>211</v>
      </c>
      <c r="U65" s="1" t="s">
        <v>24</v>
      </c>
      <c r="V65" s="1"/>
      <c r="W65" s="1"/>
      <c r="X65" s="1"/>
      <c r="Y65" s="1"/>
      <c r="Z65" s="1"/>
      <c r="AA65" s="1"/>
      <c r="AB65" s="1"/>
      <c r="AC65" s="1"/>
    </row>
    <row r="66" s="3" customFormat="1" spans="1:29">
      <c r="A66" s="6" t="str">
        <f t="shared" si="9"/>
        <v>电气安装服务TD2025-P5-ZC-2207-0049</v>
      </c>
      <c r="B66" s="5">
        <f t="shared" si="14"/>
        <v>52200</v>
      </c>
      <c r="C66" s="5"/>
      <c r="D66" s="5"/>
      <c r="E66" s="6" t="s">
        <v>208</v>
      </c>
      <c r="F66" s="6" t="s">
        <v>16</v>
      </c>
      <c r="G66" s="6" t="s">
        <v>17</v>
      </c>
      <c r="H66" s="6" t="s">
        <v>18</v>
      </c>
      <c r="I66" s="17" t="str">
        <f t="shared" si="6"/>
        <v>223K01SCG178</v>
      </c>
      <c r="J66" s="17" t="str">
        <f t="shared" si="7"/>
        <v>YT71SC-2500C</v>
      </c>
      <c r="K66" s="6" t="str">
        <f t="shared" si="13"/>
        <v>电气安装服务</v>
      </c>
      <c r="L66" s="6" t="str">
        <f t="shared" si="8"/>
        <v>TD2025-P5-ZC-2207-0049</v>
      </c>
      <c r="M66" s="18" t="s">
        <v>19</v>
      </c>
      <c r="N66" s="19" t="s">
        <v>20</v>
      </c>
      <c r="O66" s="3" t="s">
        <v>212</v>
      </c>
      <c r="P66" s="3">
        <v>52200</v>
      </c>
      <c r="Q66" s="3">
        <v>52200</v>
      </c>
      <c r="R66" s="3" t="s">
        <v>63</v>
      </c>
      <c r="S66" s="3" t="s">
        <v>213</v>
      </c>
      <c r="T66" s="3" t="s">
        <v>214</v>
      </c>
      <c r="U66" s="1" t="s">
        <v>24</v>
      </c>
      <c r="V66" s="1"/>
      <c r="W66" s="1"/>
      <c r="X66" s="1"/>
      <c r="Y66" s="1"/>
      <c r="Z66" s="1"/>
      <c r="AA66" s="1"/>
      <c r="AB66" s="1"/>
      <c r="AC66" s="1"/>
    </row>
    <row r="67" s="3" customFormat="1" spans="1:29">
      <c r="A67" s="6" t="str">
        <f t="shared" si="9"/>
        <v>电气安装服务TD2025-P5-ZC-2207-0039</v>
      </c>
      <c r="B67" s="5">
        <f t="shared" si="14"/>
        <v>120000</v>
      </c>
      <c r="C67" s="5"/>
      <c r="D67" s="5"/>
      <c r="E67" s="6" t="s">
        <v>208</v>
      </c>
      <c r="F67" s="6" t="s">
        <v>16</v>
      </c>
      <c r="G67" s="6" t="s">
        <v>17</v>
      </c>
      <c r="H67" s="6" t="s">
        <v>18</v>
      </c>
      <c r="I67" s="17" t="str">
        <f t="shared" si="6"/>
        <v>20253K01SCG029</v>
      </c>
      <c r="J67" s="17" t="str">
        <f t="shared" si="7"/>
        <v>JYT25-1600D</v>
      </c>
      <c r="K67" s="6" t="str">
        <f t="shared" si="13"/>
        <v>电气安装服务</v>
      </c>
      <c r="L67" s="6" t="str">
        <f t="shared" si="8"/>
        <v>TD2025-P5-ZC-2207-0039</v>
      </c>
      <c r="M67" s="18" t="s">
        <v>19</v>
      </c>
      <c r="N67" s="19" t="s">
        <v>20</v>
      </c>
      <c r="O67" s="3" t="s">
        <v>215</v>
      </c>
      <c r="P67" s="3">
        <v>120000</v>
      </c>
      <c r="Q67" s="3">
        <v>120000</v>
      </c>
      <c r="R67" s="3" t="s">
        <v>63</v>
      </c>
      <c r="S67" s="3" t="s">
        <v>216</v>
      </c>
      <c r="T67" s="3" t="s">
        <v>217</v>
      </c>
      <c r="U67" s="1" t="s">
        <v>24</v>
      </c>
      <c r="V67" s="1"/>
      <c r="W67" s="1"/>
      <c r="X67" s="1"/>
      <c r="Y67" s="1"/>
      <c r="Z67" s="1"/>
      <c r="AA67" s="1"/>
      <c r="AB67" s="1"/>
      <c r="AC67" s="1"/>
    </row>
    <row r="68" s="3" customFormat="1" spans="1:29">
      <c r="A68" s="6" t="str">
        <f t="shared" si="9"/>
        <v>电气安装服务TD2025-P5-ZC-2207-0040</v>
      </c>
      <c r="B68" s="5">
        <f t="shared" si="14"/>
        <v>80000</v>
      </c>
      <c r="C68" s="5"/>
      <c r="D68" s="5"/>
      <c r="E68" s="6" t="s">
        <v>208</v>
      </c>
      <c r="F68" s="6" t="s">
        <v>16</v>
      </c>
      <c r="G68" s="6" t="s">
        <v>17</v>
      </c>
      <c r="H68" s="6" t="s">
        <v>18</v>
      </c>
      <c r="I68" s="17" t="str">
        <f t="shared" si="6"/>
        <v>253K01KY1005</v>
      </c>
      <c r="J68" s="17" t="str">
        <f t="shared" si="7"/>
        <v>THP63-700-1000</v>
      </c>
      <c r="K68" s="6" t="str">
        <f t="shared" si="13"/>
        <v>电气安装服务</v>
      </c>
      <c r="L68" s="6" t="str">
        <f t="shared" si="8"/>
        <v>TD2025-P5-ZC-2207-0040</v>
      </c>
      <c r="M68" s="18" t="s">
        <v>19</v>
      </c>
      <c r="N68" s="19" t="s">
        <v>20</v>
      </c>
      <c r="O68" s="3" t="s">
        <v>218</v>
      </c>
      <c r="P68" s="3">
        <v>80000</v>
      </c>
      <c r="Q68" s="3">
        <v>80000</v>
      </c>
      <c r="R68" s="3" t="s">
        <v>63</v>
      </c>
      <c r="S68" s="3" t="s">
        <v>219</v>
      </c>
      <c r="T68" s="3" t="s">
        <v>220</v>
      </c>
      <c r="U68" s="1" t="s">
        <v>24</v>
      </c>
      <c r="V68" s="1"/>
      <c r="W68" s="1"/>
      <c r="X68" s="1"/>
      <c r="Y68" s="1"/>
      <c r="Z68" s="1"/>
      <c r="AA68" s="1"/>
      <c r="AB68" s="1"/>
      <c r="AC68" s="1"/>
    </row>
    <row r="69" s="3" customFormat="1" spans="1:29">
      <c r="A69" s="6" t="str">
        <f t="shared" si="9"/>
        <v>电气安装服务TD2025-P5-ZC-2207-0041</v>
      </c>
      <c r="B69" s="5">
        <f t="shared" si="14"/>
        <v>80000</v>
      </c>
      <c r="C69" s="5"/>
      <c r="D69" s="5"/>
      <c r="E69" s="6" t="s">
        <v>208</v>
      </c>
      <c r="F69" s="6" t="s">
        <v>16</v>
      </c>
      <c r="G69" s="6" t="s">
        <v>17</v>
      </c>
      <c r="H69" s="6" t="s">
        <v>18</v>
      </c>
      <c r="I69" s="17" t="str">
        <f t="shared" si="6"/>
        <v>20243K01SCG031</v>
      </c>
      <c r="J69" s="17" t="str">
        <f t="shared" si="7"/>
        <v>YT27-630EJa</v>
      </c>
      <c r="K69" s="6" t="str">
        <f t="shared" si="13"/>
        <v>电气安装服务</v>
      </c>
      <c r="L69" s="6" t="str">
        <f t="shared" si="8"/>
        <v>TD2025-P5-ZC-2207-0041</v>
      </c>
      <c r="M69" s="18" t="s">
        <v>19</v>
      </c>
      <c r="N69" s="19" t="s">
        <v>20</v>
      </c>
      <c r="O69" s="3" t="s">
        <v>221</v>
      </c>
      <c r="P69" s="3">
        <v>80000</v>
      </c>
      <c r="Q69" s="3">
        <v>80000</v>
      </c>
      <c r="R69" s="3" t="s">
        <v>63</v>
      </c>
      <c r="S69" s="3" t="s">
        <v>98</v>
      </c>
      <c r="T69" s="3" t="s">
        <v>222</v>
      </c>
      <c r="U69" s="1" t="s">
        <v>24</v>
      </c>
      <c r="V69" s="1"/>
      <c r="W69" s="1"/>
      <c r="X69" s="1"/>
      <c r="Y69" s="1"/>
      <c r="Z69" s="1"/>
      <c r="AA69" s="1"/>
      <c r="AB69" s="1"/>
      <c r="AC69" s="1"/>
    </row>
    <row r="70" s="3" customFormat="1" spans="1:29">
      <c r="A70" s="6" t="str">
        <f t="shared" si="9"/>
        <v>电气安装服务TD2025-P5-ZC-2207-0042</v>
      </c>
      <c r="B70" s="5">
        <f t="shared" si="14"/>
        <v>120000</v>
      </c>
      <c r="C70" s="5"/>
      <c r="D70" s="5"/>
      <c r="E70" s="6" t="s">
        <v>208</v>
      </c>
      <c r="F70" s="6" t="s">
        <v>16</v>
      </c>
      <c r="G70" s="6" t="s">
        <v>17</v>
      </c>
      <c r="H70" s="6" t="s">
        <v>18</v>
      </c>
      <c r="I70" s="17" t="str">
        <f t="shared" si="6"/>
        <v>20253K01SCG019</v>
      </c>
      <c r="J70" s="17" t="str">
        <f t="shared" si="7"/>
        <v>JYT25-1200AJ</v>
      </c>
      <c r="K70" s="6" t="str">
        <f t="shared" si="13"/>
        <v>电气安装服务</v>
      </c>
      <c r="L70" s="6" t="str">
        <f t="shared" si="8"/>
        <v>TD2025-P5-ZC-2207-0042</v>
      </c>
      <c r="M70" s="18" t="s">
        <v>19</v>
      </c>
      <c r="N70" s="19" t="s">
        <v>20</v>
      </c>
      <c r="O70" s="3" t="s">
        <v>223</v>
      </c>
      <c r="P70" s="3">
        <v>120000</v>
      </c>
      <c r="Q70" s="3">
        <v>120000</v>
      </c>
      <c r="R70" s="3" t="s">
        <v>63</v>
      </c>
      <c r="S70" s="3" t="s">
        <v>224</v>
      </c>
      <c r="T70" s="3" t="s">
        <v>225</v>
      </c>
      <c r="U70" s="1" t="s">
        <v>24</v>
      </c>
      <c r="V70" s="1"/>
      <c r="W70" s="1"/>
      <c r="X70" s="1"/>
      <c r="Y70" s="1"/>
      <c r="Z70" s="1"/>
      <c r="AA70" s="1"/>
      <c r="AB70" s="1"/>
      <c r="AC70" s="1"/>
    </row>
    <row r="71" s="3" customFormat="1" spans="1:29">
      <c r="A71" s="6" t="str">
        <f t="shared" si="9"/>
        <v>电气安装服务TD2026-P5-ZC-2207-0003</v>
      </c>
      <c r="B71" s="5">
        <f t="shared" si="14"/>
        <v>185000</v>
      </c>
      <c r="C71" s="5"/>
      <c r="D71" s="5"/>
      <c r="E71" s="6" t="s">
        <v>208</v>
      </c>
      <c r="F71" s="6" t="s">
        <v>16</v>
      </c>
      <c r="G71" s="6" t="s">
        <v>17</v>
      </c>
      <c r="H71" s="6" t="s">
        <v>18</v>
      </c>
      <c r="I71" s="17" t="str">
        <f t="shared" si="6"/>
        <v>20253K01SCG048</v>
      </c>
      <c r="J71" s="17" t="str">
        <f t="shared" si="7"/>
        <v>THP10-1250E</v>
      </c>
      <c r="K71" s="6" t="str">
        <f t="shared" si="13"/>
        <v>电气安装服务</v>
      </c>
      <c r="L71" s="6" t="str">
        <f t="shared" si="8"/>
        <v>TD2026-P5-ZC-2207-0003</v>
      </c>
      <c r="M71" s="18" t="s">
        <v>19</v>
      </c>
      <c r="N71" s="19" t="s">
        <v>20</v>
      </c>
      <c r="O71" s="3" t="s">
        <v>226</v>
      </c>
      <c r="P71" s="3">
        <v>185000</v>
      </c>
      <c r="Q71" s="3">
        <v>185000</v>
      </c>
      <c r="R71" s="3" t="s">
        <v>63</v>
      </c>
      <c r="S71" s="3" t="s">
        <v>87</v>
      </c>
      <c r="T71" s="3" t="s">
        <v>88</v>
      </c>
      <c r="U71" s="1" t="s">
        <v>24</v>
      </c>
      <c r="V71" s="1"/>
      <c r="W71" s="1"/>
      <c r="X71" s="1"/>
      <c r="Y71" s="1"/>
      <c r="Z71" s="1"/>
      <c r="AA71" s="1"/>
      <c r="AB71" s="1"/>
      <c r="AC71" s="1"/>
    </row>
    <row r="72" s="3" customFormat="1" spans="1:29">
      <c r="A72" s="6" t="str">
        <f t="shared" si="9"/>
        <v>电气安装服务TD2026-P5-ZC-2207-0009</v>
      </c>
      <c r="B72" s="5">
        <f t="shared" si="14"/>
        <v>120000</v>
      </c>
      <c r="C72" s="5"/>
      <c r="D72" s="5"/>
      <c r="E72" s="6" t="s">
        <v>208</v>
      </c>
      <c r="F72" s="6" t="s">
        <v>16</v>
      </c>
      <c r="G72" s="6" t="s">
        <v>17</v>
      </c>
      <c r="H72" s="6" t="s">
        <v>18</v>
      </c>
      <c r="I72" s="17" t="str">
        <f t="shared" si="6"/>
        <v>20253K01SCG058</v>
      </c>
      <c r="J72" s="17" t="str">
        <f t="shared" si="7"/>
        <v>YT25-2000G</v>
      </c>
      <c r="K72" s="6" t="str">
        <f t="shared" si="13"/>
        <v>电气安装服务</v>
      </c>
      <c r="L72" s="6" t="str">
        <f t="shared" si="8"/>
        <v>TD2026-P5-ZC-2207-0009</v>
      </c>
      <c r="M72" s="18" t="s">
        <v>19</v>
      </c>
      <c r="N72" s="19" t="s">
        <v>20</v>
      </c>
      <c r="O72" s="3" t="s">
        <v>227</v>
      </c>
      <c r="P72" s="3">
        <v>120000</v>
      </c>
      <c r="Q72" s="3">
        <v>120000</v>
      </c>
      <c r="R72" s="3" t="s">
        <v>63</v>
      </c>
      <c r="S72" s="3" t="s">
        <v>228</v>
      </c>
      <c r="T72" s="3" t="s">
        <v>229</v>
      </c>
      <c r="U72" s="1" t="s">
        <v>24</v>
      </c>
      <c r="V72" s="1"/>
      <c r="W72" s="1"/>
      <c r="X72" s="1"/>
      <c r="Y72" s="1"/>
      <c r="Z72" s="1"/>
      <c r="AA72" s="1"/>
      <c r="AB72" s="1"/>
      <c r="AC72" s="1"/>
    </row>
    <row r="73" s="3" customFormat="1" spans="1:29">
      <c r="A73" s="6" t="str">
        <f t="shared" si="9"/>
        <v>电气安装服务TD2026-P5-ZC-2207-0010</v>
      </c>
      <c r="B73" s="5">
        <f t="shared" si="14"/>
        <v>120000</v>
      </c>
      <c r="C73" s="5">
        <f>B73-D73</f>
        <v>0</v>
      </c>
      <c r="D73" s="5">
        <f>Q73</f>
        <v>120000</v>
      </c>
      <c r="E73" s="6" t="s">
        <v>208</v>
      </c>
      <c r="F73" s="6" t="s">
        <v>16</v>
      </c>
      <c r="G73" s="6" t="s">
        <v>17</v>
      </c>
      <c r="H73" s="6" t="s">
        <v>18</v>
      </c>
      <c r="I73" s="17" t="str">
        <f t="shared" si="6"/>
        <v>20253K01SCG059</v>
      </c>
      <c r="J73" s="17" t="str">
        <f t="shared" si="7"/>
        <v>YT25-2000Ga</v>
      </c>
      <c r="K73" s="6" t="str">
        <f t="shared" si="13"/>
        <v>电气安装服务</v>
      </c>
      <c r="L73" s="6" t="str">
        <f t="shared" si="8"/>
        <v>TD2026-P5-ZC-2207-0010</v>
      </c>
      <c r="M73" s="18" t="s">
        <v>19</v>
      </c>
      <c r="N73" s="19" t="s">
        <v>20</v>
      </c>
      <c r="O73" s="3" t="s">
        <v>230</v>
      </c>
      <c r="P73" s="3">
        <v>120000</v>
      </c>
      <c r="Q73" s="3">
        <v>120000</v>
      </c>
      <c r="R73" s="3" t="s">
        <v>63</v>
      </c>
      <c r="S73" s="3" t="s">
        <v>231</v>
      </c>
      <c r="T73" s="3" t="s">
        <v>232</v>
      </c>
      <c r="U73" s="1" t="s">
        <v>24</v>
      </c>
      <c r="V73" s="1"/>
      <c r="W73" s="1"/>
      <c r="X73" s="1"/>
      <c r="Y73" s="1"/>
      <c r="Z73" s="1"/>
      <c r="AA73" s="1"/>
      <c r="AB73" s="1"/>
      <c r="AC73" s="1"/>
    </row>
    <row r="74" s="3" customFormat="1" spans="1:29">
      <c r="A74" s="6" t="str">
        <f t="shared" si="9"/>
        <v>电气安装服务TD2026-P5-ZC-2207-0011</v>
      </c>
      <c r="B74" s="5">
        <f t="shared" si="14"/>
        <v>56000</v>
      </c>
      <c r="C74" s="5">
        <f>B74-D74</f>
        <v>0</v>
      </c>
      <c r="D74" s="5">
        <f>Q74</f>
        <v>56000</v>
      </c>
      <c r="E74" s="6" t="s">
        <v>208</v>
      </c>
      <c r="F74" s="6" t="s">
        <v>16</v>
      </c>
      <c r="G74" s="6" t="s">
        <v>17</v>
      </c>
      <c r="H74" s="6" t="s">
        <v>18</v>
      </c>
      <c r="I74" s="17" t="str">
        <f t="shared" si="6"/>
        <v>20253K01SCG074</v>
      </c>
      <c r="J74" s="17" t="str">
        <f t="shared" si="7"/>
        <v>YT71S-2000AA</v>
      </c>
      <c r="K74" s="6" t="str">
        <f t="shared" si="13"/>
        <v>电气安装服务</v>
      </c>
      <c r="L74" s="6" t="str">
        <f t="shared" si="8"/>
        <v>TD2026-P5-ZC-2207-0011</v>
      </c>
      <c r="M74" s="18" t="s">
        <v>19</v>
      </c>
      <c r="N74" s="19" t="s">
        <v>20</v>
      </c>
      <c r="O74" s="3" t="s">
        <v>233</v>
      </c>
      <c r="P74" s="3">
        <v>56000</v>
      </c>
      <c r="Q74" s="3">
        <v>56000</v>
      </c>
      <c r="R74" s="3" t="s">
        <v>63</v>
      </c>
      <c r="S74" s="3" t="s">
        <v>234</v>
      </c>
      <c r="T74" s="3" t="s">
        <v>235</v>
      </c>
      <c r="U74" s="1" t="s">
        <v>24</v>
      </c>
      <c r="V74" s="1"/>
      <c r="W74" s="1"/>
      <c r="X74" s="1"/>
      <c r="Y74" s="1"/>
      <c r="Z74" s="1"/>
      <c r="AA74" s="1"/>
      <c r="AB74" s="1"/>
      <c r="AC74" s="1"/>
    </row>
    <row r="75" s="3" customFormat="1" spans="1:29">
      <c r="A75" s="6" t="str">
        <f t="shared" si="9"/>
        <v>电气安装服务TD2026-P5-ZC-2207-0012</v>
      </c>
      <c r="B75" s="5">
        <f t="shared" si="14"/>
        <v>120000</v>
      </c>
      <c r="C75" s="5">
        <f>B75-D75</f>
        <v>0</v>
      </c>
      <c r="D75" s="5">
        <f>Q75</f>
        <v>120000</v>
      </c>
      <c r="E75" s="6" t="s">
        <v>208</v>
      </c>
      <c r="F75" s="6" t="s">
        <v>16</v>
      </c>
      <c r="G75" s="6" t="s">
        <v>17</v>
      </c>
      <c r="H75" s="6" t="s">
        <v>18</v>
      </c>
      <c r="I75" s="17" t="str">
        <f t="shared" si="6"/>
        <v>20253K01SCG080</v>
      </c>
      <c r="J75" s="17" t="str">
        <f t="shared" si="7"/>
        <v>YT25-1250</v>
      </c>
      <c r="K75" s="6" t="str">
        <f t="shared" si="13"/>
        <v>电气安装服务</v>
      </c>
      <c r="L75" s="6" t="str">
        <f t="shared" si="8"/>
        <v>TD2026-P5-ZC-2207-0012</v>
      </c>
      <c r="M75" s="18" t="s">
        <v>19</v>
      </c>
      <c r="N75" s="19" t="s">
        <v>20</v>
      </c>
      <c r="O75" s="3" t="s">
        <v>236</v>
      </c>
      <c r="P75" s="3">
        <v>120000</v>
      </c>
      <c r="Q75" s="3">
        <v>120000</v>
      </c>
      <c r="R75" s="3" t="s">
        <v>63</v>
      </c>
      <c r="S75" s="3" t="s">
        <v>237</v>
      </c>
      <c r="T75" s="3" t="s">
        <v>238</v>
      </c>
      <c r="U75" s="1" t="s">
        <v>24</v>
      </c>
      <c r="V75" s="1"/>
      <c r="W75" s="1"/>
      <c r="X75" s="1"/>
      <c r="Y75" s="1"/>
      <c r="Z75" s="1"/>
      <c r="AA75" s="1"/>
      <c r="AB75" s="1"/>
      <c r="AC75" s="1"/>
    </row>
    <row r="76" s="3" customFormat="1" spans="1:29">
      <c r="A76" s="6" t="str">
        <f t="shared" si="9"/>
        <v>电气安装服务TD2026-P5-ZC-2207-0013</v>
      </c>
      <c r="B76" s="5">
        <f t="shared" si="14"/>
        <v>80000</v>
      </c>
      <c r="C76" s="5">
        <f>B76-D76</f>
        <v>0</v>
      </c>
      <c r="D76" s="5">
        <f>Q76</f>
        <v>80000</v>
      </c>
      <c r="E76" s="6" t="s">
        <v>208</v>
      </c>
      <c r="F76" s="6" t="s">
        <v>16</v>
      </c>
      <c r="G76" s="6" t="s">
        <v>17</v>
      </c>
      <c r="H76" s="6" t="s">
        <v>18</v>
      </c>
      <c r="I76" s="17" t="str">
        <f t="shared" si="6"/>
        <v>20253K01SCG081</v>
      </c>
      <c r="J76" s="17" t="str">
        <f t="shared" si="7"/>
        <v>YT27-800GV</v>
      </c>
      <c r="K76" s="6" t="str">
        <f t="shared" si="13"/>
        <v>电气安装服务</v>
      </c>
      <c r="L76" s="6" t="str">
        <f t="shared" si="8"/>
        <v>TD2026-P5-ZC-2207-0013</v>
      </c>
      <c r="M76" s="18" t="s">
        <v>19</v>
      </c>
      <c r="N76" s="19" t="s">
        <v>20</v>
      </c>
      <c r="O76" s="3" t="s">
        <v>239</v>
      </c>
      <c r="P76" s="3">
        <v>80000</v>
      </c>
      <c r="Q76" s="3">
        <v>80000</v>
      </c>
      <c r="R76" s="3" t="s">
        <v>63</v>
      </c>
      <c r="S76" s="3" t="s">
        <v>240</v>
      </c>
      <c r="T76" s="3" t="s">
        <v>241</v>
      </c>
      <c r="U76" s="1" t="s">
        <v>24</v>
      </c>
      <c r="V76" s="1"/>
      <c r="W76" s="1"/>
      <c r="X76" s="1"/>
      <c r="Y76" s="1"/>
      <c r="Z76" s="1"/>
      <c r="AA76" s="1"/>
      <c r="AB76" s="1"/>
      <c r="AC76" s="1"/>
    </row>
    <row r="77" s="3" customFormat="1" spans="1:29">
      <c r="A77" s="6" t="str">
        <f t="shared" si="9"/>
        <v>电气安装服务TD2026-P5-ZC-2207-0014</v>
      </c>
      <c r="B77" s="5">
        <f t="shared" si="14"/>
        <v>100000</v>
      </c>
      <c r="C77" s="5">
        <f>B77-D77</f>
        <v>0</v>
      </c>
      <c r="D77" s="5">
        <f>Q77</f>
        <v>100000</v>
      </c>
      <c r="E77" s="6" t="s">
        <v>208</v>
      </c>
      <c r="F77" s="6" t="s">
        <v>16</v>
      </c>
      <c r="G77" s="6" t="s">
        <v>17</v>
      </c>
      <c r="H77" s="6" t="s">
        <v>18</v>
      </c>
      <c r="I77" s="17" t="str">
        <f>S77</f>
        <v>20253K01SCG082</v>
      </c>
      <c r="J77" s="17" t="str">
        <f>T77</f>
        <v>YT27-1600BL</v>
      </c>
      <c r="K77" s="6" t="str">
        <f t="shared" si="13"/>
        <v>电气安装服务</v>
      </c>
      <c r="L77" s="6" t="str">
        <f>O77</f>
        <v>TD2026-P5-ZC-2207-0014</v>
      </c>
      <c r="M77" s="18" t="s">
        <v>19</v>
      </c>
      <c r="N77" s="19" t="s">
        <v>20</v>
      </c>
      <c r="O77" s="3" t="s">
        <v>242</v>
      </c>
      <c r="P77" s="3">
        <v>100000</v>
      </c>
      <c r="Q77" s="3">
        <v>100000</v>
      </c>
      <c r="R77" s="3" t="s">
        <v>63</v>
      </c>
      <c r="S77" s="3" t="s">
        <v>243</v>
      </c>
      <c r="T77" s="3" t="s">
        <v>244</v>
      </c>
      <c r="U77" s="1" t="s">
        <v>24</v>
      </c>
      <c r="V77" s="1"/>
      <c r="W77" s="1"/>
      <c r="X77" s="1"/>
      <c r="Y77" s="1"/>
      <c r="Z77" s="1"/>
      <c r="AA77" s="1"/>
      <c r="AB77" s="1"/>
      <c r="AC77" s="1"/>
    </row>
    <row r="78" s="3" customFormat="1" spans="1:29">
      <c r="A78" s="8" t="s">
        <v>245</v>
      </c>
      <c r="B78" s="7">
        <v>9290</v>
      </c>
      <c r="C78" s="7">
        <v>0</v>
      </c>
      <c r="D78" s="7"/>
      <c r="E78" s="8" t="s">
        <v>246</v>
      </c>
      <c r="F78" s="8" t="s">
        <v>16</v>
      </c>
      <c r="G78" s="8" t="s">
        <v>17</v>
      </c>
      <c r="H78" s="8" t="s">
        <v>18</v>
      </c>
      <c r="I78" s="21" t="s">
        <v>247</v>
      </c>
      <c r="J78" s="21" t="s">
        <v>248</v>
      </c>
      <c r="K78" s="8" t="s">
        <v>249</v>
      </c>
      <c r="L78" s="8" t="s">
        <v>250</v>
      </c>
      <c r="M78" s="22" t="s">
        <v>251</v>
      </c>
      <c r="N78" s="19" t="s">
        <v>20</v>
      </c>
      <c r="U78" s="1" t="s">
        <v>24</v>
      </c>
      <c r="V78" s="1"/>
      <c r="W78" s="1"/>
      <c r="X78" s="1"/>
      <c r="Y78" s="1"/>
      <c r="Z78" s="1"/>
      <c r="AA78" s="1"/>
      <c r="AB78" s="1"/>
      <c r="AC78" s="1"/>
    </row>
    <row r="79" s="3" customFormat="1" spans="1:29">
      <c r="A79" s="8" t="s">
        <v>245</v>
      </c>
      <c r="B79" s="7">
        <v>11910</v>
      </c>
      <c r="C79" s="7">
        <v>0</v>
      </c>
      <c r="D79" s="7"/>
      <c r="E79" s="8" t="s">
        <v>246</v>
      </c>
      <c r="F79" s="8" t="s">
        <v>16</v>
      </c>
      <c r="G79" s="8" t="s">
        <v>17</v>
      </c>
      <c r="H79" s="8" t="s">
        <v>18</v>
      </c>
      <c r="I79" s="21" t="s">
        <v>252</v>
      </c>
      <c r="J79" s="21" t="s">
        <v>253</v>
      </c>
      <c r="K79" s="8" t="s">
        <v>249</v>
      </c>
      <c r="L79" s="8" t="s">
        <v>250</v>
      </c>
      <c r="M79" s="22" t="s">
        <v>251</v>
      </c>
      <c r="N79" s="19" t="s">
        <v>20</v>
      </c>
      <c r="U79" s="1" t="s">
        <v>24</v>
      </c>
      <c r="V79" s="1"/>
      <c r="W79" s="1"/>
      <c r="X79" s="1"/>
      <c r="Y79" s="1"/>
      <c r="Z79" s="1"/>
      <c r="AA79" s="1"/>
      <c r="AB79" s="1"/>
      <c r="AC79" s="1"/>
    </row>
    <row r="80" s="3" customFormat="1" spans="1:29">
      <c r="A80" s="8" t="s">
        <v>254</v>
      </c>
      <c r="B80" s="7">
        <v>11448</v>
      </c>
      <c r="C80" s="7">
        <v>0</v>
      </c>
      <c r="D80" s="7"/>
      <c r="E80" s="8" t="s">
        <v>246</v>
      </c>
      <c r="F80" s="8" t="s">
        <v>16</v>
      </c>
      <c r="G80" s="8" t="s">
        <v>17</v>
      </c>
      <c r="H80" s="8" t="s">
        <v>18</v>
      </c>
      <c r="I80" s="21" t="s">
        <v>92</v>
      </c>
      <c r="J80" s="21" t="s">
        <v>93</v>
      </c>
      <c r="K80" s="8" t="s">
        <v>249</v>
      </c>
      <c r="L80" s="8" t="s">
        <v>255</v>
      </c>
      <c r="M80" s="22" t="s">
        <v>251</v>
      </c>
      <c r="N80" s="19" t="s">
        <v>20</v>
      </c>
      <c r="U80" s="1" t="s">
        <v>24</v>
      </c>
      <c r="V80" s="1"/>
      <c r="W80" s="1"/>
      <c r="X80" s="1"/>
      <c r="Y80" s="1"/>
      <c r="Z80" s="1"/>
      <c r="AA80" s="1"/>
      <c r="AB80" s="1"/>
      <c r="AC80" s="1"/>
    </row>
    <row r="81" s="3" customFormat="1" spans="1:29">
      <c r="A81" s="8" t="s">
        <v>256</v>
      </c>
      <c r="B81" s="7">
        <v>4436</v>
      </c>
      <c r="C81" s="7">
        <v>0</v>
      </c>
      <c r="D81" s="7"/>
      <c r="E81" s="8" t="s">
        <v>246</v>
      </c>
      <c r="F81" s="8" t="s">
        <v>16</v>
      </c>
      <c r="G81" s="8" t="s">
        <v>17</v>
      </c>
      <c r="H81" s="8" t="s">
        <v>18</v>
      </c>
      <c r="I81" s="21" t="s">
        <v>257</v>
      </c>
      <c r="J81" s="21" t="s">
        <v>258</v>
      </c>
      <c r="K81" s="8" t="s">
        <v>249</v>
      </c>
      <c r="L81" s="8" t="s">
        <v>259</v>
      </c>
      <c r="M81" s="22" t="s">
        <v>251</v>
      </c>
      <c r="N81" s="19" t="s">
        <v>20</v>
      </c>
      <c r="U81" s="1" t="s">
        <v>24</v>
      </c>
      <c r="V81" s="1"/>
      <c r="W81" s="1"/>
      <c r="X81" s="1"/>
      <c r="Y81" s="1"/>
      <c r="Z81" s="1"/>
      <c r="AA81" s="1"/>
      <c r="AB81" s="1"/>
      <c r="AC81" s="1"/>
    </row>
    <row r="82" s="3" customFormat="1" spans="1:29">
      <c r="A82" s="8" t="s">
        <v>256</v>
      </c>
      <c r="B82" s="7">
        <v>5327</v>
      </c>
      <c r="C82" s="7">
        <v>0</v>
      </c>
      <c r="D82" s="7"/>
      <c r="E82" s="8" t="s">
        <v>246</v>
      </c>
      <c r="F82" s="8" t="s">
        <v>16</v>
      </c>
      <c r="G82" s="8" t="s">
        <v>17</v>
      </c>
      <c r="H82" s="8" t="s">
        <v>18</v>
      </c>
      <c r="I82" s="21" t="s">
        <v>247</v>
      </c>
      <c r="J82" s="21" t="s">
        <v>248</v>
      </c>
      <c r="K82" s="8" t="s">
        <v>249</v>
      </c>
      <c r="L82" s="8" t="s">
        <v>259</v>
      </c>
      <c r="M82" s="22" t="s">
        <v>251</v>
      </c>
      <c r="N82" s="19" t="s">
        <v>20</v>
      </c>
      <c r="U82" s="1" t="s">
        <v>24</v>
      </c>
      <c r="V82" s="1"/>
      <c r="W82" s="1"/>
      <c r="X82" s="1"/>
      <c r="Y82" s="1"/>
      <c r="Z82" s="1"/>
      <c r="AA82" s="1"/>
      <c r="AB82" s="1"/>
      <c r="AC82" s="1"/>
    </row>
    <row r="83" s="3" customFormat="1" spans="1:29">
      <c r="A83" s="8" t="s">
        <v>256</v>
      </c>
      <c r="B83" s="7">
        <v>30920</v>
      </c>
      <c r="C83" s="7">
        <v>0</v>
      </c>
      <c r="D83" s="7"/>
      <c r="E83" s="8" t="s">
        <v>246</v>
      </c>
      <c r="F83" s="8" t="s">
        <v>16</v>
      </c>
      <c r="G83" s="8" t="s">
        <v>17</v>
      </c>
      <c r="H83" s="8" t="s">
        <v>18</v>
      </c>
      <c r="I83" s="21" t="s">
        <v>260</v>
      </c>
      <c r="J83" s="21" t="s">
        <v>261</v>
      </c>
      <c r="K83" s="8" t="s">
        <v>249</v>
      </c>
      <c r="L83" s="8" t="s">
        <v>259</v>
      </c>
      <c r="M83" s="22" t="s">
        <v>251</v>
      </c>
      <c r="N83" s="19" t="s">
        <v>20</v>
      </c>
      <c r="U83" s="1" t="s">
        <v>24</v>
      </c>
      <c r="V83" s="1"/>
      <c r="W83" s="1"/>
      <c r="X83" s="1"/>
      <c r="Y83" s="1"/>
      <c r="Z83" s="1"/>
      <c r="AA83" s="1"/>
      <c r="AB83" s="1"/>
      <c r="AC83" s="1"/>
    </row>
    <row r="84" s="3" customFormat="1" spans="1:29">
      <c r="A84" s="8" t="s">
        <v>262</v>
      </c>
      <c r="B84" s="7">
        <v>7672</v>
      </c>
      <c r="C84" s="7">
        <v>0</v>
      </c>
      <c r="D84" s="7"/>
      <c r="E84" s="8" t="s">
        <v>246</v>
      </c>
      <c r="F84" s="8" t="s">
        <v>16</v>
      </c>
      <c r="G84" s="8" t="s">
        <v>17</v>
      </c>
      <c r="H84" s="8" t="s">
        <v>18</v>
      </c>
      <c r="I84" s="21" t="s">
        <v>263</v>
      </c>
      <c r="J84" s="21" t="s">
        <v>264</v>
      </c>
      <c r="K84" s="8" t="s">
        <v>249</v>
      </c>
      <c r="L84" s="8" t="s">
        <v>265</v>
      </c>
      <c r="M84" s="22" t="s">
        <v>251</v>
      </c>
      <c r="N84" s="19" t="s">
        <v>20</v>
      </c>
      <c r="U84" s="1" t="s">
        <v>24</v>
      </c>
      <c r="V84" s="1"/>
      <c r="W84" s="1"/>
      <c r="X84" s="1"/>
      <c r="Y84" s="1"/>
      <c r="Z84" s="1"/>
      <c r="AA84" s="1"/>
      <c r="AB84" s="1"/>
      <c r="AC84" s="1"/>
    </row>
    <row r="85" s="3" customFormat="1" spans="1:29">
      <c r="A85" s="8" t="s">
        <v>262</v>
      </c>
      <c r="B85" s="7">
        <v>4844</v>
      </c>
      <c r="C85" s="7">
        <v>0</v>
      </c>
      <c r="D85" s="7"/>
      <c r="E85" s="8" t="s">
        <v>246</v>
      </c>
      <c r="F85" s="8" t="s">
        <v>16</v>
      </c>
      <c r="G85" s="8" t="s">
        <v>17</v>
      </c>
      <c r="H85" s="8" t="s">
        <v>18</v>
      </c>
      <c r="I85" s="21" t="s">
        <v>266</v>
      </c>
      <c r="J85" s="21" t="s">
        <v>267</v>
      </c>
      <c r="K85" s="8" t="s">
        <v>249</v>
      </c>
      <c r="L85" s="8" t="s">
        <v>265</v>
      </c>
      <c r="M85" s="22" t="s">
        <v>251</v>
      </c>
      <c r="N85" s="19" t="s">
        <v>20</v>
      </c>
      <c r="U85" s="1" t="s">
        <v>24</v>
      </c>
      <c r="V85" s="1"/>
      <c r="W85" s="1"/>
      <c r="X85" s="1"/>
      <c r="Y85" s="1"/>
      <c r="Z85" s="1"/>
      <c r="AA85" s="1"/>
      <c r="AB85" s="1"/>
      <c r="AC85" s="1"/>
    </row>
    <row r="86" s="3" customFormat="1" spans="1:29">
      <c r="A86" s="8" t="s">
        <v>262</v>
      </c>
      <c r="B86" s="7">
        <v>4844</v>
      </c>
      <c r="C86" s="7">
        <v>0</v>
      </c>
      <c r="D86" s="7"/>
      <c r="E86" s="8" t="s">
        <v>246</v>
      </c>
      <c r="F86" s="8" t="s">
        <v>16</v>
      </c>
      <c r="G86" s="8" t="s">
        <v>17</v>
      </c>
      <c r="H86" s="8" t="s">
        <v>18</v>
      </c>
      <c r="I86" s="21" t="s">
        <v>268</v>
      </c>
      <c r="J86" s="21" t="s">
        <v>269</v>
      </c>
      <c r="K86" s="8" t="s">
        <v>249</v>
      </c>
      <c r="L86" s="8" t="s">
        <v>265</v>
      </c>
      <c r="M86" s="22" t="s">
        <v>251</v>
      </c>
      <c r="N86" s="19" t="s">
        <v>20</v>
      </c>
      <c r="U86" s="1" t="s">
        <v>24</v>
      </c>
      <c r="V86" s="1"/>
      <c r="W86" s="1"/>
      <c r="X86" s="1"/>
      <c r="Y86" s="1"/>
      <c r="Z86" s="1"/>
      <c r="AA86" s="1"/>
      <c r="AB86" s="1"/>
      <c r="AC86" s="1"/>
    </row>
    <row r="87" s="3" customFormat="1" spans="1:29">
      <c r="A87" s="8" t="s">
        <v>262</v>
      </c>
      <c r="B87" s="7">
        <v>4744</v>
      </c>
      <c r="C87" s="7">
        <v>0</v>
      </c>
      <c r="D87" s="7"/>
      <c r="E87" s="8" t="s">
        <v>246</v>
      </c>
      <c r="F87" s="8" t="s">
        <v>16</v>
      </c>
      <c r="G87" s="8" t="s">
        <v>17</v>
      </c>
      <c r="H87" s="8" t="s">
        <v>18</v>
      </c>
      <c r="I87" s="21" t="s">
        <v>228</v>
      </c>
      <c r="J87" s="21" t="s">
        <v>229</v>
      </c>
      <c r="K87" s="8" t="s">
        <v>249</v>
      </c>
      <c r="L87" s="8" t="s">
        <v>265</v>
      </c>
      <c r="M87" s="22" t="s">
        <v>251</v>
      </c>
      <c r="N87" s="19" t="s">
        <v>20</v>
      </c>
      <c r="U87" s="1" t="s">
        <v>24</v>
      </c>
      <c r="V87" s="1"/>
      <c r="W87" s="1"/>
      <c r="X87" s="1"/>
      <c r="Y87" s="1"/>
      <c r="Z87" s="1"/>
      <c r="AA87" s="1"/>
      <c r="AB87" s="1"/>
      <c r="AC87" s="1"/>
    </row>
    <row r="88" s="3" customFormat="1" spans="1:29">
      <c r="A88" s="8" t="s">
        <v>262</v>
      </c>
      <c r="B88" s="7">
        <v>4744</v>
      </c>
      <c r="C88" s="7">
        <v>0</v>
      </c>
      <c r="D88" s="7"/>
      <c r="E88" s="8" t="s">
        <v>246</v>
      </c>
      <c r="F88" s="8" t="s">
        <v>16</v>
      </c>
      <c r="G88" s="8" t="s">
        <v>17</v>
      </c>
      <c r="H88" s="8" t="s">
        <v>18</v>
      </c>
      <c r="I88" s="21" t="s">
        <v>231</v>
      </c>
      <c r="J88" s="21" t="s">
        <v>232</v>
      </c>
      <c r="K88" s="8" t="s">
        <v>249</v>
      </c>
      <c r="L88" s="8" t="s">
        <v>265</v>
      </c>
      <c r="M88" s="22" t="s">
        <v>251</v>
      </c>
      <c r="N88" s="19" t="s">
        <v>20</v>
      </c>
      <c r="U88" s="1" t="s">
        <v>24</v>
      </c>
      <c r="V88" s="1"/>
      <c r="W88" s="1"/>
      <c r="X88" s="1"/>
      <c r="Y88" s="1"/>
      <c r="Z88" s="1"/>
      <c r="AA88" s="1"/>
      <c r="AB88" s="1"/>
      <c r="AC88" s="1"/>
    </row>
    <row r="89" s="3" customFormat="1" spans="1:29">
      <c r="A89" s="8" t="s">
        <v>270</v>
      </c>
      <c r="B89" s="7">
        <v>5650</v>
      </c>
      <c r="C89" s="7">
        <v>0</v>
      </c>
      <c r="D89" s="7">
        <v>5650</v>
      </c>
      <c r="E89" s="8" t="s">
        <v>271</v>
      </c>
      <c r="F89" s="8" t="s">
        <v>16</v>
      </c>
      <c r="G89" s="8" t="s">
        <v>17</v>
      </c>
      <c r="H89" s="8" t="s">
        <v>18</v>
      </c>
      <c r="I89" s="21" t="s">
        <v>272</v>
      </c>
      <c r="J89" s="21" t="s">
        <v>273</v>
      </c>
      <c r="K89" s="8" t="s">
        <v>274</v>
      </c>
      <c r="L89" s="8" t="s">
        <v>275</v>
      </c>
      <c r="M89" s="22" t="s">
        <v>251</v>
      </c>
      <c r="N89" s="19" t="s">
        <v>20</v>
      </c>
      <c r="U89" s="1" t="s">
        <v>24</v>
      </c>
      <c r="V89" s="1"/>
      <c r="W89" s="1"/>
      <c r="X89" s="1"/>
      <c r="Y89" s="1"/>
      <c r="Z89" s="1"/>
      <c r="AA89" s="1"/>
      <c r="AB89" s="1"/>
      <c r="AC89" s="1"/>
    </row>
    <row r="90" s="3" customFormat="1" spans="1:29">
      <c r="A90" s="8" t="s">
        <v>270</v>
      </c>
      <c r="B90" s="7">
        <v>388</v>
      </c>
      <c r="C90" s="7">
        <v>0</v>
      </c>
      <c r="D90" s="7">
        <v>388</v>
      </c>
      <c r="E90" s="8" t="s">
        <v>271</v>
      </c>
      <c r="F90" s="8" t="s">
        <v>16</v>
      </c>
      <c r="G90" s="8" t="s">
        <v>17</v>
      </c>
      <c r="H90" s="8" t="s">
        <v>18</v>
      </c>
      <c r="I90" s="21" t="s">
        <v>272</v>
      </c>
      <c r="J90" s="21" t="s">
        <v>273</v>
      </c>
      <c r="K90" s="8" t="s">
        <v>274</v>
      </c>
      <c r="L90" s="8" t="s">
        <v>276</v>
      </c>
      <c r="M90" s="22" t="s">
        <v>251</v>
      </c>
      <c r="N90" s="19" t="s">
        <v>20</v>
      </c>
      <c r="U90" s="1" t="s">
        <v>24</v>
      </c>
      <c r="V90" s="1"/>
      <c r="W90" s="1"/>
      <c r="X90" s="1"/>
      <c r="Y90" s="1"/>
      <c r="Z90" s="1"/>
      <c r="AA90" s="1"/>
      <c r="AB90" s="1"/>
      <c r="AC90" s="1"/>
    </row>
    <row r="91" s="3" customFormat="1" spans="1:29">
      <c r="A91" s="8" t="s">
        <v>270</v>
      </c>
      <c r="B91" s="7">
        <v>1248</v>
      </c>
      <c r="C91" s="7">
        <v>0</v>
      </c>
      <c r="D91" s="7">
        <v>1248</v>
      </c>
      <c r="E91" s="8" t="s">
        <v>271</v>
      </c>
      <c r="F91" s="8" t="s">
        <v>16</v>
      </c>
      <c r="G91" s="8" t="s">
        <v>17</v>
      </c>
      <c r="H91" s="8" t="s">
        <v>18</v>
      </c>
      <c r="I91" s="21" t="s">
        <v>272</v>
      </c>
      <c r="J91" s="21" t="s">
        <v>273</v>
      </c>
      <c r="K91" s="8" t="s">
        <v>274</v>
      </c>
      <c r="L91" s="8" t="s">
        <v>277</v>
      </c>
      <c r="M91" s="22" t="s">
        <v>251</v>
      </c>
      <c r="N91" s="19" t="s">
        <v>20</v>
      </c>
      <c r="U91" s="1" t="s">
        <v>24</v>
      </c>
      <c r="V91" s="1"/>
      <c r="W91" s="1"/>
      <c r="X91" s="1"/>
      <c r="Y91" s="1"/>
      <c r="Z91" s="1"/>
      <c r="AA91" s="1"/>
      <c r="AB91" s="1"/>
      <c r="AC91" s="1"/>
    </row>
    <row r="92" s="3" customFormat="1" spans="1:29">
      <c r="A92" s="8" t="s">
        <v>270</v>
      </c>
      <c r="B92" s="7">
        <v>1284</v>
      </c>
      <c r="C92" s="7">
        <v>0</v>
      </c>
      <c r="D92" s="7">
        <v>1284</v>
      </c>
      <c r="E92" s="8" t="s">
        <v>271</v>
      </c>
      <c r="F92" s="8" t="s">
        <v>16</v>
      </c>
      <c r="G92" s="8" t="s">
        <v>17</v>
      </c>
      <c r="H92" s="8" t="s">
        <v>18</v>
      </c>
      <c r="I92" s="21" t="s">
        <v>272</v>
      </c>
      <c r="J92" s="21" t="s">
        <v>273</v>
      </c>
      <c r="K92" s="8" t="s">
        <v>274</v>
      </c>
      <c r="L92" s="8" t="s">
        <v>278</v>
      </c>
      <c r="M92" s="22" t="s">
        <v>251</v>
      </c>
      <c r="N92" s="19" t="s">
        <v>20</v>
      </c>
      <c r="U92" s="1" t="s">
        <v>24</v>
      </c>
      <c r="V92" s="1"/>
      <c r="W92" s="1"/>
      <c r="X92" s="1"/>
      <c r="Y92" s="1"/>
      <c r="Z92" s="1"/>
      <c r="AA92" s="1"/>
      <c r="AB92" s="1"/>
      <c r="AC92" s="1"/>
    </row>
    <row r="93" s="3" customFormat="1" spans="1:29">
      <c r="A93" s="8" t="s">
        <v>270</v>
      </c>
      <c r="B93" s="7">
        <v>42250</v>
      </c>
      <c r="C93" s="7">
        <v>0</v>
      </c>
      <c r="D93" s="7">
        <v>42250</v>
      </c>
      <c r="E93" s="8" t="s">
        <v>271</v>
      </c>
      <c r="F93" s="8" t="s">
        <v>16</v>
      </c>
      <c r="G93" s="8" t="s">
        <v>17</v>
      </c>
      <c r="H93" s="8" t="s">
        <v>18</v>
      </c>
      <c r="I93" s="21" t="s">
        <v>272</v>
      </c>
      <c r="J93" s="21" t="s">
        <v>273</v>
      </c>
      <c r="K93" s="8" t="s">
        <v>274</v>
      </c>
      <c r="L93" s="8" t="s">
        <v>279</v>
      </c>
      <c r="M93" s="22" t="s">
        <v>251</v>
      </c>
      <c r="N93" s="19" t="s">
        <v>20</v>
      </c>
      <c r="U93" s="1" t="s">
        <v>24</v>
      </c>
      <c r="V93" s="1"/>
      <c r="W93" s="1"/>
      <c r="X93" s="1"/>
      <c r="Y93" s="1"/>
      <c r="Z93" s="1"/>
      <c r="AA93" s="1"/>
      <c r="AB93" s="1"/>
      <c r="AC93" s="1"/>
    </row>
    <row r="94" s="3" customFormat="1" spans="1:29">
      <c r="A94" s="8" t="s">
        <v>270</v>
      </c>
      <c r="B94" s="7">
        <v>24223.12</v>
      </c>
      <c r="C94" s="7">
        <v>0</v>
      </c>
      <c r="D94" s="7">
        <v>24223.12</v>
      </c>
      <c r="E94" s="8" t="s">
        <v>271</v>
      </c>
      <c r="F94" s="8" t="s">
        <v>16</v>
      </c>
      <c r="G94" s="8" t="s">
        <v>17</v>
      </c>
      <c r="H94" s="8" t="s">
        <v>18</v>
      </c>
      <c r="I94" s="21" t="s">
        <v>272</v>
      </c>
      <c r="J94" s="21" t="s">
        <v>273</v>
      </c>
      <c r="K94" s="8" t="s">
        <v>274</v>
      </c>
      <c r="L94" s="8" t="s">
        <v>280</v>
      </c>
      <c r="M94" s="22" t="s">
        <v>251</v>
      </c>
      <c r="N94" s="19" t="s">
        <v>20</v>
      </c>
      <c r="U94" s="1" t="s">
        <v>24</v>
      </c>
      <c r="V94" s="1"/>
      <c r="W94" s="1"/>
      <c r="X94" s="1"/>
      <c r="Y94" s="1"/>
      <c r="Z94" s="1"/>
      <c r="AA94" s="1"/>
      <c r="AB94" s="1"/>
      <c r="AC94" s="1"/>
    </row>
    <row r="95" s="3" customFormat="1" spans="1:29">
      <c r="A95" s="8" t="s">
        <v>270</v>
      </c>
      <c r="B95" s="7">
        <v>23448</v>
      </c>
      <c r="C95" s="7">
        <v>0</v>
      </c>
      <c r="D95" s="7">
        <v>23448</v>
      </c>
      <c r="E95" s="8" t="s">
        <v>271</v>
      </c>
      <c r="F95" s="8" t="s">
        <v>16</v>
      </c>
      <c r="G95" s="8" t="s">
        <v>17</v>
      </c>
      <c r="H95" s="8" t="s">
        <v>18</v>
      </c>
      <c r="I95" s="21" t="s">
        <v>219</v>
      </c>
      <c r="J95" s="21" t="s">
        <v>281</v>
      </c>
      <c r="K95" s="8" t="s">
        <v>282</v>
      </c>
      <c r="L95" s="8" t="s">
        <v>276</v>
      </c>
      <c r="M95" s="22" t="s">
        <v>251</v>
      </c>
      <c r="N95" s="19" t="s">
        <v>20</v>
      </c>
      <c r="U95" s="1" t="s">
        <v>24</v>
      </c>
      <c r="V95" s="1"/>
      <c r="W95" s="1"/>
      <c r="X95" s="1"/>
      <c r="Y95" s="1"/>
      <c r="Z95" s="1"/>
      <c r="AA95" s="1"/>
      <c r="AB95" s="1"/>
      <c r="AC95" s="1"/>
    </row>
    <row r="96" s="3" customFormat="1" spans="1:29">
      <c r="A96" s="8" t="s">
        <v>283</v>
      </c>
      <c r="B96" s="7">
        <v>56810.85</v>
      </c>
      <c r="C96" s="7">
        <v>0</v>
      </c>
      <c r="D96" s="7"/>
      <c r="E96" s="8" t="s">
        <v>44</v>
      </c>
      <c r="F96" s="8" t="s">
        <v>26</v>
      </c>
      <c r="G96" s="8" t="s">
        <v>17</v>
      </c>
      <c r="H96" s="8" t="s">
        <v>18</v>
      </c>
      <c r="I96" s="21" t="s">
        <v>284</v>
      </c>
      <c r="J96" s="21" t="s">
        <v>285</v>
      </c>
      <c r="K96" s="8" t="s">
        <v>28</v>
      </c>
      <c r="L96" s="8" t="s">
        <v>286</v>
      </c>
      <c r="M96" s="22" t="s">
        <v>251</v>
      </c>
      <c r="N96" s="19" t="s">
        <v>20</v>
      </c>
      <c r="U96" s="1" t="s">
        <v>24</v>
      </c>
      <c r="V96" s="1"/>
      <c r="W96" s="1"/>
      <c r="X96" s="1"/>
      <c r="Y96" s="1"/>
      <c r="Z96" s="1"/>
      <c r="AA96" s="1"/>
      <c r="AB96" s="1"/>
      <c r="AC96" s="1"/>
    </row>
    <row r="97" s="3" customFormat="1" spans="1:29">
      <c r="A97" s="8" t="s">
        <v>287</v>
      </c>
      <c r="B97" s="7">
        <v>111444.89</v>
      </c>
      <c r="C97" s="7">
        <v>0</v>
      </c>
      <c r="D97" s="7"/>
      <c r="E97" s="8" t="s">
        <v>44</v>
      </c>
      <c r="F97" s="8" t="s">
        <v>26</v>
      </c>
      <c r="G97" s="8" t="s">
        <v>17</v>
      </c>
      <c r="H97" s="8" t="s">
        <v>18</v>
      </c>
      <c r="I97" s="21" t="s">
        <v>288</v>
      </c>
      <c r="J97" s="21" t="s">
        <v>289</v>
      </c>
      <c r="K97" s="8" t="s">
        <v>290</v>
      </c>
      <c r="L97" s="8" t="s">
        <v>291</v>
      </c>
      <c r="M97" s="22" t="s">
        <v>251</v>
      </c>
      <c r="N97" s="19" t="s">
        <v>20</v>
      </c>
      <c r="U97" s="1" t="s">
        <v>24</v>
      </c>
      <c r="V97" s="1"/>
      <c r="W97" s="1"/>
      <c r="X97" s="1"/>
      <c r="Y97" s="1"/>
      <c r="Z97" s="1"/>
      <c r="AA97" s="1"/>
      <c r="AB97" s="1"/>
      <c r="AC97" s="1"/>
    </row>
    <row r="98" s="3" customFormat="1" spans="1:29">
      <c r="A98" s="8" t="s">
        <v>292</v>
      </c>
      <c r="B98" s="7">
        <v>119271.64</v>
      </c>
      <c r="C98" s="7">
        <v>0</v>
      </c>
      <c r="D98" s="7"/>
      <c r="E98" s="8" t="s">
        <v>44</v>
      </c>
      <c r="F98" s="8" t="s">
        <v>26</v>
      </c>
      <c r="G98" s="8" t="s">
        <v>17</v>
      </c>
      <c r="H98" s="8" t="s">
        <v>18</v>
      </c>
      <c r="I98" s="21" t="s">
        <v>293</v>
      </c>
      <c r="J98" s="21" t="s">
        <v>294</v>
      </c>
      <c r="K98" s="8" t="s">
        <v>290</v>
      </c>
      <c r="L98" s="8" t="s">
        <v>295</v>
      </c>
      <c r="M98" s="22" t="s">
        <v>251</v>
      </c>
      <c r="N98" s="19" t="s">
        <v>20</v>
      </c>
      <c r="U98" s="1" t="s">
        <v>24</v>
      </c>
      <c r="V98" s="1"/>
      <c r="W98" s="1"/>
      <c r="X98" s="1"/>
      <c r="Y98" s="1"/>
      <c r="Z98" s="1"/>
      <c r="AA98" s="1"/>
      <c r="AB98" s="1"/>
      <c r="AC98" s="1"/>
    </row>
    <row r="99" s="3" customFormat="1" spans="1:29">
      <c r="A99" s="8" t="s">
        <v>296</v>
      </c>
      <c r="B99" s="7">
        <v>96254.67</v>
      </c>
      <c r="C99" s="7">
        <v>0</v>
      </c>
      <c r="D99" s="7"/>
      <c r="E99" s="8" t="s">
        <v>44</v>
      </c>
      <c r="F99" s="8" t="s">
        <v>26</v>
      </c>
      <c r="G99" s="8" t="s">
        <v>76</v>
      </c>
      <c r="H99" s="8" t="s">
        <v>18</v>
      </c>
      <c r="I99" s="21" t="s">
        <v>297</v>
      </c>
      <c r="J99" s="21" t="s">
        <v>298</v>
      </c>
      <c r="K99" s="8" t="s">
        <v>299</v>
      </c>
      <c r="L99" s="8" t="s">
        <v>300</v>
      </c>
      <c r="M99" s="22" t="s">
        <v>251</v>
      </c>
      <c r="N99" s="19" t="s">
        <v>20</v>
      </c>
      <c r="U99" s="1" t="s">
        <v>24</v>
      </c>
      <c r="V99" s="1"/>
      <c r="W99" s="1"/>
      <c r="X99" s="1"/>
      <c r="Y99" s="1"/>
      <c r="Z99" s="1"/>
      <c r="AA99" s="1"/>
      <c r="AB99" s="1"/>
      <c r="AC99" s="1"/>
    </row>
    <row r="100" s="3" customFormat="1" spans="1:29">
      <c r="A100" s="8" t="s">
        <v>301</v>
      </c>
      <c r="B100" s="7">
        <v>73729.62</v>
      </c>
      <c r="C100" s="7">
        <v>0</v>
      </c>
      <c r="D100" s="7"/>
      <c r="E100" s="8" t="s">
        <v>44</v>
      </c>
      <c r="F100" s="8" t="s">
        <v>26</v>
      </c>
      <c r="G100" s="8" t="s">
        <v>76</v>
      </c>
      <c r="H100" s="8" t="s">
        <v>18</v>
      </c>
      <c r="I100" s="21" t="s">
        <v>302</v>
      </c>
      <c r="J100" s="21" t="s">
        <v>303</v>
      </c>
      <c r="K100" s="8" t="s">
        <v>299</v>
      </c>
      <c r="L100" s="8" t="s">
        <v>304</v>
      </c>
      <c r="M100" s="22" t="s">
        <v>251</v>
      </c>
      <c r="N100" s="19" t="s">
        <v>20</v>
      </c>
      <c r="U100" s="1" t="s">
        <v>24</v>
      </c>
      <c r="V100" s="1"/>
      <c r="W100" s="1"/>
      <c r="X100" s="1"/>
      <c r="Y100" s="1"/>
      <c r="Z100" s="1"/>
      <c r="AA100" s="1"/>
      <c r="AB100" s="1"/>
      <c r="AC100" s="1"/>
    </row>
    <row r="101" s="3" customFormat="1" spans="1:29">
      <c r="A101" s="8" t="s">
        <v>305</v>
      </c>
      <c r="B101" s="7">
        <v>30</v>
      </c>
      <c r="C101" s="7">
        <v>0</v>
      </c>
      <c r="D101" s="7">
        <v>30</v>
      </c>
      <c r="E101" s="8" t="s">
        <v>306</v>
      </c>
      <c r="F101" s="8" t="s">
        <v>16</v>
      </c>
      <c r="G101" s="8" t="s">
        <v>76</v>
      </c>
      <c r="H101" s="8" t="s">
        <v>18</v>
      </c>
      <c r="I101" s="21" t="s">
        <v>307</v>
      </c>
      <c r="J101" s="21" t="s">
        <v>308</v>
      </c>
      <c r="K101" s="8" t="s">
        <v>299</v>
      </c>
      <c r="L101" s="8" t="s">
        <v>309</v>
      </c>
      <c r="M101" s="22" t="s">
        <v>251</v>
      </c>
      <c r="N101" s="19" t="s">
        <v>20</v>
      </c>
      <c r="U101" s="1" t="s">
        <v>24</v>
      </c>
      <c r="V101" s="1"/>
      <c r="W101" s="1"/>
      <c r="X101" s="1"/>
      <c r="Y101" s="1"/>
      <c r="Z101" s="1"/>
      <c r="AA101" s="1"/>
      <c r="AB101" s="1"/>
      <c r="AC101" s="1"/>
    </row>
    <row r="102" s="3" customFormat="1" spans="1:29">
      <c r="A102" s="8" t="s">
        <v>305</v>
      </c>
      <c r="B102" s="7">
        <v>11780</v>
      </c>
      <c r="C102" s="7">
        <v>0</v>
      </c>
      <c r="D102" s="7">
        <v>11780</v>
      </c>
      <c r="E102" s="8" t="s">
        <v>306</v>
      </c>
      <c r="F102" s="8" t="s">
        <v>16</v>
      </c>
      <c r="G102" s="8" t="s">
        <v>76</v>
      </c>
      <c r="H102" s="8" t="s">
        <v>18</v>
      </c>
      <c r="I102" s="21" t="s">
        <v>92</v>
      </c>
      <c r="J102" s="21" t="s">
        <v>93</v>
      </c>
      <c r="K102" s="8" t="s">
        <v>299</v>
      </c>
      <c r="L102" s="8" t="s">
        <v>309</v>
      </c>
      <c r="M102" s="22" t="s">
        <v>251</v>
      </c>
      <c r="N102" s="19" t="s">
        <v>20</v>
      </c>
      <c r="U102" s="1" t="s">
        <v>24</v>
      </c>
      <c r="V102" s="1"/>
      <c r="W102" s="1"/>
      <c r="X102" s="1"/>
      <c r="Y102" s="1"/>
      <c r="Z102" s="1"/>
      <c r="AA102" s="1"/>
      <c r="AB102" s="1"/>
      <c r="AC102" s="1"/>
    </row>
    <row r="103" s="3" customFormat="1" spans="1:29">
      <c r="A103" s="8" t="s">
        <v>310</v>
      </c>
      <c r="B103" s="7">
        <v>10000</v>
      </c>
      <c r="C103" s="7">
        <v>0</v>
      </c>
      <c r="D103" s="7">
        <v>10000</v>
      </c>
      <c r="E103" s="8" t="s">
        <v>306</v>
      </c>
      <c r="F103" s="8" t="s">
        <v>16</v>
      </c>
      <c r="G103" s="8" t="s">
        <v>76</v>
      </c>
      <c r="H103" s="8" t="s">
        <v>18</v>
      </c>
      <c r="I103" s="21" t="s">
        <v>311</v>
      </c>
      <c r="J103" s="21" t="s">
        <v>312</v>
      </c>
      <c r="K103" s="8" t="s">
        <v>299</v>
      </c>
      <c r="L103" s="8" t="s">
        <v>313</v>
      </c>
      <c r="M103" s="22" t="s">
        <v>251</v>
      </c>
      <c r="N103" s="19" t="s">
        <v>20</v>
      </c>
      <c r="U103" s="1" t="s">
        <v>24</v>
      </c>
      <c r="V103" s="1"/>
      <c r="W103" s="1"/>
      <c r="X103" s="1"/>
      <c r="Y103" s="1"/>
      <c r="Z103" s="1"/>
      <c r="AA103" s="1"/>
      <c r="AB103" s="1"/>
      <c r="AC103" s="1"/>
    </row>
    <row r="104" s="3" customFormat="1" spans="1:29">
      <c r="A104" s="8" t="s">
        <v>310</v>
      </c>
      <c r="B104" s="7">
        <v>10000</v>
      </c>
      <c r="C104" s="7">
        <v>0</v>
      </c>
      <c r="D104" s="7">
        <v>10000</v>
      </c>
      <c r="E104" s="8" t="s">
        <v>306</v>
      </c>
      <c r="F104" s="8" t="s">
        <v>16</v>
      </c>
      <c r="G104" s="8" t="s">
        <v>76</v>
      </c>
      <c r="H104" s="8" t="s">
        <v>18</v>
      </c>
      <c r="I104" s="21" t="s">
        <v>314</v>
      </c>
      <c r="J104" s="21" t="s">
        <v>315</v>
      </c>
      <c r="K104" s="8" t="s">
        <v>299</v>
      </c>
      <c r="L104" s="8" t="s">
        <v>313</v>
      </c>
      <c r="M104" s="22" t="s">
        <v>251</v>
      </c>
      <c r="N104" s="19" t="s">
        <v>20</v>
      </c>
      <c r="U104" s="1" t="s">
        <v>24</v>
      </c>
      <c r="V104" s="1"/>
      <c r="W104" s="1"/>
      <c r="X104" s="1"/>
      <c r="Y104" s="1"/>
      <c r="Z104" s="1"/>
      <c r="AA104" s="1"/>
      <c r="AB104" s="1"/>
      <c r="AC104" s="1"/>
    </row>
    <row r="105" s="3" customFormat="1" spans="1:29">
      <c r="A105" s="8" t="s">
        <v>310</v>
      </c>
      <c r="B105" s="7">
        <v>10000</v>
      </c>
      <c r="C105" s="7">
        <v>0</v>
      </c>
      <c r="D105" s="7">
        <v>10000</v>
      </c>
      <c r="E105" s="8" t="s">
        <v>306</v>
      </c>
      <c r="F105" s="8" t="s">
        <v>16</v>
      </c>
      <c r="G105" s="8" t="s">
        <v>76</v>
      </c>
      <c r="H105" s="8" t="s">
        <v>18</v>
      </c>
      <c r="I105" s="21" t="s">
        <v>316</v>
      </c>
      <c r="J105" s="21" t="s">
        <v>317</v>
      </c>
      <c r="K105" s="8" t="s">
        <v>299</v>
      </c>
      <c r="L105" s="8" t="s">
        <v>313</v>
      </c>
      <c r="M105" s="22" t="s">
        <v>251</v>
      </c>
      <c r="N105" s="19" t="s">
        <v>20</v>
      </c>
      <c r="U105" s="1" t="s">
        <v>24</v>
      </c>
      <c r="V105" s="1"/>
      <c r="W105" s="1"/>
      <c r="X105" s="1"/>
      <c r="Y105" s="1"/>
      <c r="Z105" s="1"/>
      <c r="AA105" s="1"/>
      <c r="AB105" s="1"/>
      <c r="AC105" s="1"/>
    </row>
    <row r="106" s="3" customFormat="1" spans="1:29">
      <c r="A106" s="8" t="s">
        <v>310</v>
      </c>
      <c r="B106" s="7">
        <v>10000</v>
      </c>
      <c r="C106" s="7">
        <v>0</v>
      </c>
      <c r="D106" s="7">
        <v>10000</v>
      </c>
      <c r="E106" s="8" t="s">
        <v>306</v>
      </c>
      <c r="F106" s="8" t="s">
        <v>16</v>
      </c>
      <c r="G106" s="8" t="s">
        <v>76</v>
      </c>
      <c r="H106" s="8" t="s">
        <v>18</v>
      </c>
      <c r="I106" s="21" t="s">
        <v>318</v>
      </c>
      <c r="J106" s="21" t="s">
        <v>319</v>
      </c>
      <c r="K106" s="8" t="s">
        <v>299</v>
      </c>
      <c r="L106" s="8" t="s">
        <v>313</v>
      </c>
      <c r="M106" s="22" t="s">
        <v>251</v>
      </c>
      <c r="N106" s="19" t="s">
        <v>20</v>
      </c>
      <c r="U106" s="1" t="s">
        <v>24</v>
      </c>
      <c r="V106" s="1"/>
      <c r="W106" s="1"/>
      <c r="X106" s="1"/>
      <c r="Y106" s="1"/>
      <c r="Z106" s="1"/>
      <c r="AA106" s="1"/>
      <c r="AB106" s="1"/>
      <c r="AC106" s="1"/>
    </row>
    <row r="107" s="3" customFormat="1" spans="1:29">
      <c r="A107" s="8" t="s">
        <v>310</v>
      </c>
      <c r="B107" s="7">
        <v>6150</v>
      </c>
      <c r="C107" s="7">
        <v>0</v>
      </c>
      <c r="D107" s="7">
        <v>6150</v>
      </c>
      <c r="E107" s="8" t="s">
        <v>306</v>
      </c>
      <c r="F107" s="8" t="s">
        <v>16</v>
      </c>
      <c r="G107" s="8" t="s">
        <v>76</v>
      </c>
      <c r="H107" s="8" t="s">
        <v>18</v>
      </c>
      <c r="I107" s="21" t="s">
        <v>257</v>
      </c>
      <c r="J107" s="21" t="s">
        <v>258</v>
      </c>
      <c r="K107" s="8" t="s">
        <v>299</v>
      </c>
      <c r="L107" s="8" t="s">
        <v>313</v>
      </c>
      <c r="M107" s="22" t="s">
        <v>251</v>
      </c>
      <c r="N107" s="19" t="s">
        <v>20</v>
      </c>
      <c r="U107" s="1" t="s">
        <v>24</v>
      </c>
      <c r="V107" s="1"/>
      <c r="W107" s="1"/>
      <c r="X107" s="1"/>
      <c r="Y107" s="1"/>
      <c r="Z107" s="1"/>
      <c r="AA107" s="1"/>
      <c r="AB107" s="1"/>
      <c r="AC107" s="1"/>
    </row>
    <row r="108" s="3" customFormat="1" spans="1:29">
      <c r="A108" s="8" t="s">
        <v>310</v>
      </c>
      <c r="B108" s="7">
        <v>8810</v>
      </c>
      <c r="C108" s="7">
        <v>0</v>
      </c>
      <c r="D108" s="7">
        <v>8810</v>
      </c>
      <c r="E108" s="8" t="s">
        <v>306</v>
      </c>
      <c r="F108" s="8" t="s">
        <v>16</v>
      </c>
      <c r="G108" s="8" t="s">
        <v>76</v>
      </c>
      <c r="H108" s="8" t="s">
        <v>18</v>
      </c>
      <c r="I108" s="21" t="s">
        <v>84</v>
      </c>
      <c r="J108" s="21" t="s">
        <v>85</v>
      </c>
      <c r="K108" s="8" t="s">
        <v>299</v>
      </c>
      <c r="L108" s="8" t="s">
        <v>313</v>
      </c>
      <c r="M108" s="22" t="s">
        <v>251</v>
      </c>
      <c r="N108" s="19" t="s">
        <v>20</v>
      </c>
      <c r="U108" s="1" t="s">
        <v>24</v>
      </c>
      <c r="V108" s="1"/>
      <c r="W108" s="1"/>
      <c r="X108" s="1"/>
      <c r="Y108" s="1"/>
      <c r="Z108" s="1"/>
      <c r="AA108" s="1"/>
      <c r="AB108" s="1"/>
      <c r="AC108" s="1"/>
    </row>
    <row r="109" s="3" customFormat="1" spans="1:29">
      <c r="A109" s="8" t="s">
        <v>310</v>
      </c>
      <c r="B109" s="7">
        <v>6150</v>
      </c>
      <c r="C109" s="7">
        <v>0</v>
      </c>
      <c r="D109" s="7">
        <v>6150</v>
      </c>
      <c r="E109" s="8" t="s">
        <v>306</v>
      </c>
      <c r="F109" s="8" t="s">
        <v>16</v>
      </c>
      <c r="G109" s="8" t="s">
        <v>76</v>
      </c>
      <c r="H109" s="8" t="s">
        <v>18</v>
      </c>
      <c r="I109" s="21" t="s">
        <v>320</v>
      </c>
      <c r="J109" s="21" t="s">
        <v>321</v>
      </c>
      <c r="K109" s="8" t="s">
        <v>299</v>
      </c>
      <c r="L109" s="8" t="s">
        <v>313</v>
      </c>
      <c r="M109" s="22" t="s">
        <v>251</v>
      </c>
      <c r="N109" s="19" t="s">
        <v>20</v>
      </c>
      <c r="U109" s="1" t="s">
        <v>24</v>
      </c>
      <c r="V109" s="1"/>
      <c r="W109" s="1"/>
      <c r="X109" s="1"/>
      <c r="Y109" s="1"/>
      <c r="Z109" s="1"/>
      <c r="AA109" s="1"/>
      <c r="AB109" s="1"/>
      <c r="AC109" s="1"/>
    </row>
    <row r="110" s="3" customFormat="1" spans="1:29">
      <c r="A110" s="8" t="s">
        <v>310</v>
      </c>
      <c r="B110" s="7">
        <v>6150</v>
      </c>
      <c r="C110" s="7">
        <v>0</v>
      </c>
      <c r="D110" s="7">
        <v>6150</v>
      </c>
      <c r="E110" s="8" t="s">
        <v>306</v>
      </c>
      <c r="F110" s="8" t="s">
        <v>16</v>
      </c>
      <c r="G110" s="8" t="s">
        <v>76</v>
      </c>
      <c r="H110" s="8" t="s">
        <v>18</v>
      </c>
      <c r="I110" s="21" t="s">
        <v>322</v>
      </c>
      <c r="J110" s="21" t="s">
        <v>323</v>
      </c>
      <c r="K110" s="8" t="s">
        <v>299</v>
      </c>
      <c r="L110" s="8" t="s">
        <v>313</v>
      </c>
      <c r="M110" s="22" t="s">
        <v>251</v>
      </c>
      <c r="N110" s="19" t="s">
        <v>20</v>
      </c>
      <c r="U110" s="1" t="s">
        <v>24</v>
      </c>
      <c r="V110" s="1"/>
      <c r="W110" s="1"/>
      <c r="X110" s="1"/>
      <c r="Y110" s="1"/>
      <c r="Z110" s="1"/>
      <c r="AA110" s="1"/>
      <c r="AB110" s="1"/>
      <c r="AC110" s="1"/>
    </row>
    <row r="111" s="3" customFormat="1" spans="1:29">
      <c r="A111" s="8" t="s">
        <v>310</v>
      </c>
      <c r="B111" s="7">
        <v>6150</v>
      </c>
      <c r="C111" s="7">
        <v>0</v>
      </c>
      <c r="D111" s="7">
        <v>6150</v>
      </c>
      <c r="E111" s="8" t="s">
        <v>306</v>
      </c>
      <c r="F111" s="8" t="s">
        <v>16</v>
      </c>
      <c r="G111" s="8" t="s">
        <v>76</v>
      </c>
      <c r="H111" s="8" t="s">
        <v>18</v>
      </c>
      <c r="I111" s="21" t="s">
        <v>324</v>
      </c>
      <c r="J111" s="21" t="s">
        <v>325</v>
      </c>
      <c r="K111" s="8" t="s">
        <v>299</v>
      </c>
      <c r="L111" s="8" t="s">
        <v>313</v>
      </c>
      <c r="M111" s="22" t="s">
        <v>251</v>
      </c>
      <c r="N111" s="19" t="s">
        <v>20</v>
      </c>
      <c r="U111" s="1" t="s">
        <v>24</v>
      </c>
      <c r="V111" s="1"/>
      <c r="W111" s="1"/>
      <c r="X111" s="1"/>
      <c r="Y111" s="1"/>
      <c r="Z111" s="1"/>
      <c r="AA111" s="1"/>
      <c r="AB111" s="1"/>
      <c r="AC111" s="1"/>
    </row>
    <row r="112" s="3" customFormat="1" spans="1:29">
      <c r="A112" s="8" t="s">
        <v>310</v>
      </c>
      <c r="B112" s="7">
        <v>6150</v>
      </c>
      <c r="C112" s="7">
        <v>0</v>
      </c>
      <c r="D112" s="7">
        <v>6150</v>
      </c>
      <c r="E112" s="8" t="s">
        <v>306</v>
      </c>
      <c r="F112" s="8" t="s">
        <v>16</v>
      </c>
      <c r="G112" s="8" t="s">
        <v>76</v>
      </c>
      <c r="H112" s="8" t="s">
        <v>18</v>
      </c>
      <c r="I112" s="21" t="s">
        <v>326</v>
      </c>
      <c r="J112" s="21" t="s">
        <v>327</v>
      </c>
      <c r="K112" s="8" t="s">
        <v>299</v>
      </c>
      <c r="L112" s="8" t="s">
        <v>313</v>
      </c>
      <c r="M112" s="22" t="s">
        <v>251</v>
      </c>
      <c r="N112" s="19" t="s">
        <v>20</v>
      </c>
      <c r="U112" s="1" t="s">
        <v>24</v>
      </c>
      <c r="V112" s="1"/>
      <c r="W112" s="1"/>
      <c r="X112" s="1"/>
      <c r="Y112" s="1"/>
      <c r="Z112" s="1"/>
      <c r="AA112" s="1"/>
      <c r="AB112" s="1"/>
      <c r="AC112" s="1"/>
    </row>
    <row r="113" s="3" customFormat="1" spans="1:29">
      <c r="A113" s="8" t="s">
        <v>310</v>
      </c>
      <c r="B113" s="7">
        <v>5800</v>
      </c>
      <c r="C113" s="7">
        <v>0</v>
      </c>
      <c r="D113" s="7">
        <v>5800</v>
      </c>
      <c r="E113" s="8" t="s">
        <v>306</v>
      </c>
      <c r="F113" s="8" t="s">
        <v>16</v>
      </c>
      <c r="G113" s="8" t="s">
        <v>76</v>
      </c>
      <c r="H113" s="8" t="s">
        <v>18</v>
      </c>
      <c r="I113" s="21" t="s">
        <v>260</v>
      </c>
      <c r="J113" s="21" t="s">
        <v>261</v>
      </c>
      <c r="K113" s="8" t="s">
        <v>299</v>
      </c>
      <c r="L113" s="8" t="s">
        <v>313</v>
      </c>
      <c r="M113" s="22" t="s">
        <v>251</v>
      </c>
      <c r="N113" s="19" t="s">
        <v>20</v>
      </c>
      <c r="U113" s="1" t="s">
        <v>24</v>
      </c>
      <c r="V113" s="1"/>
      <c r="W113" s="1"/>
      <c r="X113" s="1"/>
      <c r="Y113" s="1"/>
      <c r="Z113" s="1"/>
      <c r="AA113" s="1"/>
      <c r="AB113" s="1"/>
      <c r="AC113" s="1"/>
    </row>
    <row r="114" s="3" customFormat="1" spans="1:29">
      <c r="A114" s="8" t="s">
        <v>328</v>
      </c>
      <c r="B114" s="7">
        <v>50115</v>
      </c>
      <c r="C114" s="7">
        <v>0</v>
      </c>
      <c r="D114" s="7">
        <v>5800</v>
      </c>
      <c r="E114" s="8" t="s">
        <v>306</v>
      </c>
      <c r="F114" s="8" t="s">
        <v>16</v>
      </c>
      <c r="G114" s="8" t="s">
        <v>76</v>
      </c>
      <c r="H114" s="8" t="s">
        <v>18</v>
      </c>
      <c r="I114" s="21" t="s">
        <v>268</v>
      </c>
      <c r="J114" s="21" t="s">
        <v>269</v>
      </c>
      <c r="K114" s="8" t="s">
        <v>299</v>
      </c>
      <c r="L114" s="8" t="s">
        <v>329</v>
      </c>
      <c r="M114" s="22" t="s">
        <v>251</v>
      </c>
      <c r="N114" s="19" t="s">
        <v>20</v>
      </c>
      <c r="U114" s="1" t="s">
        <v>24</v>
      </c>
      <c r="V114" s="1"/>
      <c r="W114" s="1"/>
      <c r="X114" s="1"/>
      <c r="Y114" s="1"/>
      <c r="Z114" s="1"/>
      <c r="AA114" s="1"/>
      <c r="AB114" s="1"/>
      <c r="AC114" s="1"/>
    </row>
    <row r="115" s="3" customFormat="1" spans="1:29">
      <c r="A115" s="8" t="s">
        <v>330</v>
      </c>
      <c r="B115" s="7">
        <v>5800</v>
      </c>
      <c r="C115" s="7">
        <v>0</v>
      </c>
      <c r="D115" s="7">
        <v>5800</v>
      </c>
      <c r="E115" s="8" t="s">
        <v>306</v>
      </c>
      <c r="F115" s="8" t="s">
        <v>16</v>
      </c>
      <c r="G115" s="8" t="s">
        <v>76</v>
      </c>
      <c r="H115" s="8" t="s">
        <v>18</v>
      </c>
      <c r="I115" s="21" t="s">
        <v>331</v>
      </c>
      <c r="J115" s="21" t="s">
        <v>332</v>
      </c>
      <c r="K115" s="8" t="s">
        <v>299</v>
      </c>
      <c r="L115" s="8" t="s">
        <v>333</v>
      </c>
      <c r="M115" s="22" t="s">
        <v>251</v>
      </c>
      <c r="N115" s="19" t="s">
        <v>20</v>
      </c>
      <c r="U115" s="1" t="s">
        <v>24</v>
      </c>
      <c r="V115" s="1"/>
      <c r="W115" s="1"/>
      <c r="X115" s="1"/>
      <c r="Y115" s="1"/>
      <c r="Z115" s="1"/>
      <c r="AA115" s="1"/>
      <c r="AB115" s="1"/>
      <c r="AC115" s="1"/>
    </row>
    <row r="116" s="3" customFormat="1" spans="1:29">
      <c r="A116" s="8" t="s">
        <v>334</v>
      </c>
      <c r="B116" s="7">
        <v>15385</v>
      </c>
      <c r="C116" s="7">
        <v>0</v>
      </c>
      <c r="D116" s="7"/>
      <c r="E116" s="8" t="s">
        <v>306</v>
      </c>
      <c r="F116" s="8" t="s">
        <v>16</v>
      </c>
      <c r="G116" s="8" t="s">
        <v>76</v>
      </c>
      <c r="H116" s="8" t="s">
        <v>18</v>
      </c>
      <c r="I116" s="21" t="s">
        <v>95</v>
      </c>
      <c r="J116" s="21" t="s">
        <v>96</v>
      </c>
      <c r="K116" s="8" t="s">
        <v>299</v>
      </c>
      <c r="L116" s="8" t="s">
        <v>335</v>
      </c>
      <c r="M116" s="22" t="s">
        <v>251</v>
      </c>
      <c r="N116" s="19" t="s">
        <v>20</v>
      </c>
      <c r="U116" s="1" t="s">
        <v>24</v>
      </c>
      <c r="V116" s="1"/>
      <c r="W116" s="1"/>
      <c r="X116" s="1"/>
      <c r="Y116" s="1"/>
      <c r="Z116" s="1"/>
      <c r="AA116" s="1"/>
      <c r="AB116" s="1"/>
      <c r="AC116" s="1"/>
    </row>
    <row r="117" s="3" customFormat="1" spans="1:29">
      <c r="A117" s="8" t="s">
        <v>334</v>
      </c>
      <c r="B117" s="7">
        <v>700</v>
      </c>
      <c r="C117" s="7">
        <v>0</v>
      </c>
      <c r="D117" s="7"/>
      <c r="E117" s="8" t="s">
        <v>306</v>
      </c>
      <c r="F117" s="8" t="s">
        <v>16</v>
      </c>
      <c r="G117" s="8" t="s">
        <v>76</v>
      </c>
      <c r="H117" s="8" t="s">
        <v>18</v>
      </c>
      <c r="I117" s="21" t="s">
        <v>336</v>
      </c>
      <c r="J117" s="21" t="s">
        <v>337</v>
      </c>
      <c r="K117" s="8" t="s">
        <v>299</v>
      </c>
      <c r="L117" s="8" t="s">
        <v>335</v>
      </c>
      <c r="M117" s="22" t="s">
        <v>251</v>
      </c>
      <c r="N117" s="19" t="s">
        <v>20</v>
      </c>
      <c r="U117" s="1" t="s">
        <v>24</v>
      </c>
      <c r="V117" s="1"/>
      <c r="W117" s="1"/>
      <c r="X117" s="1"/>
      <c r="Y117" s="1"/>
      <c r="Z117" s="1"/>
      <c r="AA117" s="1"/>
      <c r="AB117" s="1"/>
      <c r="AC117" s="1"/>
    </row>
    <row r="118" s="3" customFormat="1" spans="1:29">
      <c r="A118" s="8" t="s">
        <v>334</v>
      </c>
      <c r="B118" s="7">
        <v>8950</v>
      </c>
      <c r="C118" s="7">
        <v>0</v>
      </c>
      <c r="D118" s="7"/>
      <c r="E118" s="8" t="s">
        <v>306</v>
      </c>
      <c r="F118" s="8" t="s">
        <v>16</v>
      </c>
      <c r="G118" s="8" t="s">
        <v>76</v>
      </c>
      <c r="H118" s="8" t="s">
        <v>18</v>
      </c>
      <c r="I118" s="21" t="s">
        <v>338</v>
      </c>
      <c r="J118" s="21" t="s">
        <v>50</v>
      </c>
      <c r="K118" s="8" t="s">
        <v>299</v>
      </c>
      <c r="L118" s="8" t="s">
        <v>335</v>
      </c>
      <c r="M118" s="22" t="s">
        <v>251</v>
      </c>
      <c r="N118" s="19" t="s">
        <v>20</v>
      </c>
      <c r="U118" s="1" t="s">
        <v>24</v>
      </c>
      <c r="V118" s="1"/>
      <c r="W118" s="1"/>
      <c r="X118" s="1"/>
      <c r="Y118" s="1"/>
      <c r="Z118" s="1"/>
      <c r="AA118" s="1"/>
      <c r="AB118" s="1"/>
      <c r="AC118" s="1"/>
    </row>
    <row r="119" s="3" customFormat="1" spans="1:29">
      <c r="A119" s="8" t="s">
        <v>334</v>
      </c>
      <c r="B119" s="7">
        <v>19560</v>
      </c>
      <c r="C119" s="7">
        <v>0</v>
      </c>
      <c r="D119" s="7"/>
      <c r="E119" s="8" t="s">
        <v>306</v>
      </c>
      <c r="F119" s="8" t="s">
        <v>16</v>
      </c>
      <c r="G119" s="8" t="s">
        <v>76</v>
      </c>
      <c r="H119" s="8" t="s">
        <v>18</v>
      </c>
      <c r="I119" s="21" t="s">
        <v>87</v>
      </c>
      <c r="J119" s="21" t="s">
        <v>88</v>
      </c>
      <c r="K119" s="8" t="s">
        <v>299</v>
      </c>
      <c r="L119" s="8" t="s">
        <v>335</v>
      </c>
      <c r="M119" s="22" t="s">
        <v>251</v>
      </c>
      <c r="N119" s="19" t="s">
        <v>20</v>
      </c>
      <c r="U119" s="1" t="s">
        <v>24</v>
      </c>
      <c r="V119" s="1"/>
      <c r="W119" s="1"/>
      <c r="X119" s="1"/>
      <c r="Y119" s="1"/>
      <c r="Z119" s="1"/>
      <c r="AA119" s="1"/>
      <c r="AB119" s="1"/>
      <c r="AC119" s="1"/>
    </row>
    <row r="120" s="3" customFormat="1" spans="1:29">
      <c r="A120" s="8" t="s">
        <v>334</v>
      </c>
      <c r="B120" s="7">
        <v>6150</v>
      </c>
      <c r="C120" s="7">
        <v>0</v>
      </c>
      <c r="D120" s="7"/>
      <c r="E120" s="8" t="s">
        <v>306</v>
      </c>
      <c r="F120" s="8" t="s">
        <v>16</v>
      </c>
      <c r="G120" s="8" t="s">
        <v>76</v>
      </c>
      <c r="H120" s="8" t="s">
        <v>18</v>
      </c>
      <c r="I120" s="21" t="s">
        <v>234</v>
      </c>
      <c r="J120" s="21" t="s">
        <v>235</v>
      </c>
      <c r="K120" s="8" t="s">
        <v>299</v>
      </c>
      <c r="L120" s="8" t="s">
        <v>335</v>
      </c>
      <c r="M120" s="22" t="s">
        <v>251</v>
      </c>
      <c r="N120" s="19" t="s">
        <v>20</v>
      </c>
      <c r="U120" s="1" t="s">
        <v>24</v>
      </c>
      <c r="V120" s="1"/>
      <c r="W120" s="1"/>
      <c r="X120" s="1"/>
      <c r="Y120" s="1"/>
      <c r="Z120" s="1"/>
      <c r="AA120" s="1"/>
      <c r="AB120" s="1"/>
      <c r="AC120" s="1"/>
    </row>
    <row r="121" s="3" customFormat="1" spans="1:29">
      <c r="A121" s="8" t="s">
        <v>334</v>
      </c>
      <c r="B121" s="7">
        <v>5800</v>
      </c>
      <c r="C121" s="7">
        <v>0</v>
      </c>
      <c r="D121" s="7"/>
      <c r="E121" s="8" t="s">
        <v>306</v>
      </c>
      <c r="F121" s="8" t="s">
        <v>16</v>
      </c>
      <c r="G121" s="8" t="s">
        <v>76</v>
      </c>
      <c r="H121" s="8" t="s">
        <v>18</v>
      </c>
      <c r="I121" s="21" t="s">
        <v>237</v>
      </c>
      <c r="J121" s="21" t="s">
        <v>238</v>
      </c>
      <c r="K121" s="8" t="s">
        <v>299</v>
      </c>
      <c r="L121" s="8" t="s">
        <v>335</v>
      </c>
      <c r="M121" s="22" t="s">
        <v>251</v>
      </c>
      <c r="N121" s="19" t="s">
        <v>20</v>
      </c>
      <c r="U121" s="1" t="s">
        <v>24</v>
      </c>
      <c r="V121" s="1"/>
      <c r="W121" s="1"/>
      <c r="X121" s="1"/>
      <c r="Y121" s="1"/>
      <c r="Z121" s="1"/>
      <c r="AA121" s="1"/>
      <c r="AB121" s="1"/>
      <c r="AC121" s="1"/>
    </row>
    <row r="122" s="3" customFormat="1" spans="1:29">
      <c r="A122" s="8" t="s">
        <v>334</v>
      </c>
      <c r="B122" s="7">
        <v>5800</v>
      </c>
      <c r="C122" s="7">
        <v>0</v>
      </c>
      <c r="D122" s="7"/>
      <c r="E122" s="8" t="s">
        <v>306</v>
      </c>
      <c r="F122" s="8" t="s">
        <v>16</v>
      </c>
      <c r="G122" s="8" t="s">
        <v>76</v>
      </c>
      <c r="H122" s="8" t="s">
        <v>18</v>
      </c>
      <c r="I122" s="21" t="s">
        <v>240</v>
      </c>
      <c r="J122" s="21" t="s">
        <v>241</v>
      </c>
      <c r="K122" s="8" t="s">
        <v>299</v>
      </c>
      <c r="L122" s="8" t="s">
        <v>335</v>
      </c>
      <c r="M122" s="22" t="s">
        <v>251</v>
      </c>
      <c r="N122" s="19" t="s">
        <v>20</v>
      </c>
      <c r="U122" s="1" t="s">
        <v>24</v>
      </c>
      <c r="V122" s="1"/>
      <c r="W122" s="1"/>
      <c r="X122" s="1"/>
      <c r="Y122" s="1"/>
      <c r="Z122" s="1"/>
      <c r="AA122" s="1"/>
      <c r="AB122" s="1"/>
      <c r="AC122" s="1"/>
    </row>
    <row r="123" s="3" customFormat="1" spans="1:29">
      <c r="A123" s="8" t="s">
        <v>334</v>
      </c>
      <c r="B123" s="7">
        <v>5800</v>
      </c>
      <c r="C123" s="7">
        <v>0</v>
      </c>
      <c r="D123" s="7"/>
      <c r="E123" s="8" t="s">
        <v>306</v>
      </c>
      <c r="F123" s="8" t="s">
        <v>16</v>
      </c>
      <c r="G123" s="8" t="s">
        <v>76</v>
      </c>
      <c r="H123" s="8" t="s">
        <v>18</v>
      </c>
      <c r="I123" s="21" t="s">
        <v>243</v>
      </c>
      <c r="J123" s="21" t="s">
        <v>244</v>
      </c>
      <c r="K123" s="8" t="s">
        <v>299</v>
      </c>
      <c r="L123" s="8" t="s">
        <v>335</v>
      </c>
      <c r="M123" s="22" t="s">
        <v>251</v>
      </c>
      <c r="N123" s="19" t="s">
        <v>20</v>
      </c>
      <c r="U123" s="1" t="s">
        <v>24</v>
      </c>
      <c r="V123" s="1"/>
      <c r="W123" s="1"/>
      <c r="X123" s="1"/>
      <c r="Y123" s="1"/>
      <c r="Z123" s="1"/>
      <c r="AA123" s="1"/>
      <c r="AB123" s="1"/>
      <c r="AC123" s="1"/>
    </row>
    <row r="124" s="3" customFormat="1" spans="1:29">
      <c r="A124" s="8" t="s">
        <v>339</v>
      </c>
      <c r="B124" s="7">
        <v>200</v>
      </c>
      <c r="C124" s="7">
        <v>0</v>
      </c>
      <c r="D124" s="7"/>
      <c r="E124" s="8" t="s">
        <v>306</v>
      </c>
      <c r="F124" s="8" t="s">
        <v>16</v>
      </c>
      <c r="G124" s="8" t="s">
        <v>76</v>
      </c>
      <c r="H124" s="8" t="s">
        <v>18</v>
      </c>
      <c r="I124" s="21" t="s">
        <v>340</v>
      </c>
      <c r="J124" s="21" t="s">
        <v>341</v>
      </c>
      <c r="K124" s="8" t="s">
        <v>299</v>
      </c>
      <c r="L124" s="8" t="s">
        <v>342</v>
      </c>
      <c r="M124" s="22" t="s">
        <v>251</v>
      </c>
      <c r="N124" s="19" t="s">
        <v>20</v>
      </c>
      <c r="U124" s="1" t="s">
        <v>24</v>
      </c>
      <c r="V124" s="1"/>
      <c r="W124" s="1"/>
      <c r="X124" s="1"/>
      <c r="Y124" s="1"/>
      <c r="Z124" s="1"/>
      <c r="AA124" s="1"/>
      <c r="AB124" s="1"/>
      <c r="AC124" s="1"/>
    </row>
    <row r="125" s="3" customFormat="1" spans="1:29">
      <c r="A125" s="8" t="s">
        <v>339</v>
      </c>
      <c r="B125" s="7">
        <v>300</v>
      </c>
      <c r="C125" s="7">
        <v>0</v>
      </c>
      <c r="D125" s="7"/>
      <c r="E125" s="8" t="s">
        <v>306</v>
      </c>
      <c r="F125" s="8" t="s">
        <v>16</v>
      </c>
      <c r="G125" s="8" t="s">
        <v>76</v>
      </c>
      <c r="H125" s="8" t="s">
        <v>18</v>
      </c>
      <c r="I125" s="21" t="s">
        <v>158</v>
      </c>
      <c r="J125" s="21" t="s">
        <v>159</v>
      </c>
      <c r="K125" s="8" t="s">
        <v>299</v>
      </c>
      <c r="L125" s="8" t="s">
        <v>342</v>
      </c>
      <c r="M125" s="22" t="s">
        <v>251</v>
      </c>
      <c r="N125" s="19" t="s">
        <v>20</v>
      </c>
      <c r="U125" s="1" t="s">
        <v>24</v>
      </c>
      <c r="V125" s="1"/>
      <c r="W125" s="1"/>
      <c r="X125" s="1"/>
      <c r="Y125" s="1"/>
      <c r="Z125" s="1"/>
      <c r="AA125" s="1"/>
      <c r="AB125" s="1"/>
      <c r="AC125" s="1"/>
    </row>
    <row r="126" s="3" customFormat="1" spans="1:29">
      <c r="A126" s="8" t="s">
        <v>339</v>
      </c>
      <c r="B126" s="7">
        <v>2120</v>
      </c>
      <c r="C126" s="7">
        <v>0</v>
      </c>
      <c r="D126" s="7"/>
      <c r="E126" s="8" t="s">
        <v>306</v>
      </c>
      <c r="F126" s="8" t="s">
        <v>16</v>
      </c>
      <c r="G126" s="8" t="s">
        <v>76</v>
      </c>
      <c r="H126" s="8" t="s">
        <v>18</v>
      </c>
      <c r="I126" s="21" t="s">
        <v>338</v>
      </c>
      <c r="J126" s="21" t="s">
        <v>50</v>
      </c>
      <c r="K126" s="8" t="s">
        <v>299</v>
      </c>
      <c r="L126" s="8" t="s">
        <v>342</v>
      </c>
      <c r="M126" s="22" t="s">
        <v>251</v>
      </c>
      <c r="N126" s="19" t="s">
        <v>20</v>
      </c>
      <c r="U126" s="1" t="s">
        <v>24</v>
      </c>
      <c r="V126" s="1"/>
      <c r="W126" s="1"/>
      <c r="X126" s="1"/>
      <c r="Y126" s="1"/>
      <c r="Z126" s="1"/>
      <c r="AA126" s="1"/>
      <c r="AB126" s="1"/>
      <c r="AC126" s="1"/>
    </row>
    <row r="127" s="3" customFormat="1" spans="1:29">
      <c r="A127" s="8" t="s">
        <v>339</v>
      </c>
      <c r="B127" s="7">
        <v>1650</v>
      </c>
      <c r="C127" s="7">
        <v>0</v>
      </c>
      <c r="D127" s="7"/>
      <c r="E127" s="8" t="s">
        <v>306</v>
      </c>
      <c r="F127" s="8" t="s">
        <v>16</v>
      </c>
      <c r="G127" s="8" t="s">
        <v>76</v>
      </c>
      <c r="H127" s="8" t="s">
        <v>18</v>
      </c>
      <c r="I127" s="21" t="s">
        <v>87</v>
      </c>
      <c r="J127" s="21" t="s">
        <v>88</v>
      </c>
      <c r="K127" s="8" t="s">
        <v>299</v>
      </c>
      <c r="L127" s="8" t="s">
        <v>342</v>
      </c>
      <c r="M127" s="22" t="s">
        <v>251</v>
      </c>
      <c r="N127" s="19" t="s">
        <v>20</v>
      </c>
      <c r="U127" s="1" t="s">
        <v>24</v>
      </c>
      <c r="V127" s="1"/>
      <c r="W127" s="1"/>
      <c r="X127" s="1"/>
      <c r="Y127" s="1"/>
      <c r="Z127" s="1"/>
      <c r="AA127" s="1"/>
      <c r="AB127" s="1"/>
      <c r="AC127" s="1"/>
    </row>
    <row r="128" s="3" customFormat="1" spans="1:29">
      <c r="A128" s="8" t="s">
        <v>343</v>
      </c>
      <c r="B128" s="7">
        <v>90000</v>
      </c>
      <c r="C128" s="7">
        <v>85000</v>
      </c>
      <c r="D128" s="7">
        <v>5000</v>
      </c>
      <c r="E128" s="8" t="s">
        <v>344</v>
      </c>
      <c r="F128" s="8" t="s">
        <v>16</v>
      </c>
      <c r="G128" s="8" t="s">
        <v>76</v>
      </c>
      <c r="H128" s="8" t="s">
        <v>18</v>
      </c>
      <c r="I128" s="21" t="s">
        <v>266</v>
      </c>
      <c r="J128" s="21" t="s">
        <v>267</v>
      </c>
      <c r="K128" s="8" t="s">
        <v>299</v>
      </c>
      <c r="L128" s="8" t="s">
        <v>345</v>
      </c>
      <c r="M128" s="22" t="s">
        <v>251</v>
      </c>
      <c r="N128" s="19" t="s">
        <v>20</v>
      </c>
      <c r="U128" s="1" t="s">
        <v>192</v>
      </c>
      <c r="V128" s="1"/>
      <c r="W128" s="1"/>
      <c r="X128" s="1"/>
      <c r="Y128" s="1"/>
      <c r="Z128" s="1"/>
      <c r="AA128" s="1"/>
      <c r="AB128" s="1"/>
      <c r="AC128" s="1"/>
    </row>
    <row r="129" s="3" customFormat="1" spans="1:29">
      <c r="A129" s="8" t="s">
        <v>346</v>
      </c>
      <c r="B129" s="7">
        <v>90000</v>
      </c>
      <c r="C129" s="7">
        <v>0</v>
      </c>
      <c r="D129" s="7">
        <v>90000</v>
      </c>
      <c r="E129" s="8" t="s">
        <v>344</v>
      </c>
      <c r="F129" s="8" t="s">
        <v>16</v>
      </c>
      <c r="G129" s="8" t="s">
        <v>76</v>
      </c>
      <c r="H129" s="8" t="s">
        <v>18</v>
      </c>
      <c r="I129" s="21" t="s">
        <v>268</v>
      </c>
      <c r="J129" s="21" t="s">
        <v>269</v>
      </c>
      <c r="K129" s="8" t="s">
        <v>299</v>
      </c>
      <c r="L129" s="8" t="s">
        <v>347</v>
      </c>
      <c r="M129" s="22" t="s">
        <v>251</v>
      </c>
      <c r="N129" s="19" t="s">
        <v>20</v>
      </c>
      <c r="U129" s="1" t="s">
        <v>192</v>
      </c>
      <c r="V129" s="1"/>
      <c r="W129" s="1"/>
      <c r="X129" s="1"/>
      <c r="Y129" s="1"/>
      <c r="Z129" s="1"/>
      <c r="AA129" s="1"/>
      <c r="AB129" s="1"/>
      <c r="AC129" s="1"/>
    </row>
    <row r="130" s="3" customFormat="1" spans="1:29">
      <c r="A130" s="8" t="s">
        <v>348</v>
      </c>
      <c r="B130" s="7">
        <v>35000</v>
      </c>
      <c r="C130" s="7">
        <v>0</v>
      </c>
      <c r="D130" s="7">
        <v>35000</v>
      </c>
      <c r="E130" s="8" t="s">
        <v>344</v>
      </c>
      <c r="F130" s="8" t="s">
        <v>16</v>
      </c>
      <c r="G130" s="8" t="s">
        <v>76</v>
      </c>
      <c r="H130" s="8" t="s">
        <v>18</v>
      </c>
      <c r="I130" s="21" t="s">
        <v>349</v>
      </c>
      <c r="J130" s="21" t="s">
        <v>350</v>
      </c>
      <c r="K130" s="8" t="s">
        <v>299</v>
      </c>
      <c r="L130" s="8" t="s">
        <v>351</v>
      </c>
      <c r="M130" s="22" t="s">
        <v>251</v>
      </c>
      <c r="N130" s="19" t="s">
        <v>20</v>
      </c>
      <c r="U130" s="1" t="s">
        <v>192</v>
      </c>
      <c r="V130" s="1"/>
      <c r="W130" s="1"/>
      <c r="X130" s="1"/>
      <c r="Y130" s="1"/>
      <c r="Z130" s="1"/>
      <c r="AA130" s="1"/>
      <c r="AB130" s="1"/>
      <c r="AC130" s="1"/>
    </row>
    <row r="131" s="3" customFormat="1" spans="1:29">
      <c r="A131" s="8" t="s">
        <v>352</v>
      </c>
      <c r="B131" s="7">
        <v>35000</v>
      </c>
      <c r="C131" s="7">
        <v>0</v>
      </c>
      <c r="D131" s="7">
        <v>35000</v>
      </c>
      <c r="E131" s="8" t="s">
        <v>344</v>
      </c>
      <c r="F131" s="8" t="s">
        <v>16</v>
      </c>
      <c r="G131" s="8" t="s">
        <v>76</v>
      </c>
      <c r="H131" s="8" t="s">
        <v>18</v>
      </c>
      <c r="I131" s="21" t="s">
        <v>353</v>
      </c>
      <c r="J131" s="21" t="s">
        <v>350</v>
      </c>
      <c r="K131" s="8" t="s">
        <v>299</v>
      </c>
      <c r="L131" s="8" t="s">
        <v>354</v>
      </c>
      <c r="M131" s="22" t="s">
        <v>251</v>
      </c>
      <c r="N131" s="19" t="s">
        <v>20</v>
      </c>
      <c r="U131" s="1" t="s">
        <v>192</v>
      </c>
      <c r="V131" s="1"/>
      <c r="W131" s="1"/>
      <c r="X131" s="1"/>
      <c r="Y131" s="1"/>
      <c r="Z131" s="1"/>
      <c r="AA131" s="1"/>
      <c r="AB131" s="1"/>
      <c r="AC131" s="1"/>
    </row>
    <row r="132" s="3" customFormat="1" spans="1:29">
      <c r="A132" s="8" t="s">
        <v>355</v>
      </c>
      <c r="B132" s="7">
        <v>35000</v>
      </c>
      <c r="C132" s="7">
        <v>0</v>
      </c>
      <c r="D132" s="7"/>
      <c r="E132" s="8" t="s">
        <v>344</v>
      </c>
      <c r="F132" s="8" t="s">
        <v>16</v>
      </c>
      <c r="G132" s="8" t="s">
        <v>76</v>
      </c>
      <c r="H132" s="8" t="s">
        <v>18</v>
      </c>
      <c r="I132" s="21" t="s">
        <v>356</v>
      </c>
      <c r="J132" s="21" t="s">
        <v>350</v>
      </c>
      <c r="K132" s="8" t="s">
        <v>299</v>
      </c>
      <c r="L132" s="8" t="s">
        <v>357</v>
      </c>
      <c r="M132" s="22" t="s">
        <v>251</v>
      </c>
      <c r="N132" s="19" t="s">
        <v>20</v>
      </c>
      <c r="U132" s="1" t="s">
        <v>192</v>
      </c>
      <c r="V132" s="1"/>
      <c r="W132" s="1"/>
      <c r="X132" s="1"/>
      <c r="Y132" s="1"/>
      <c r="Z132" s="1"/>
      <c r="AA132" s="1"/>
      <c r="AB132" s="1"/>
      <c r="AC132" s="1"/>
    </row>
    <row r="133" s="3" customFormat="1" spans="1:29">
      <c r="A133" s="8" t="s">
        <v>358</v>
      </c>
      <c r="B133" s="7">
        <v>35000</v>
      </c>
      <c r="C133" s="7">
        <v>0</v>
      </c>
      <c r="D133" s="7"/>
      <c r="E133" s="8" t="s">
        <v>344</v>
      </c>
      <c r="F133" s="8" t="s">
        <v>16</v>
      </c>
      <c r="G133" s="8" t="s">
        <v>76</v>
      </c>
      <c r="H133" s="8" t="s">
        <v>18</v>
      </c>
      <c r="I133" s="21" t="s">
        <v>359</v>
      </c>
      <c r="J133" s="21" t="s">
        <v>350</v>
      </c>
      <c r="K133" s="8" t="s">
        <v>299</v>
      </c>
      <c r="L133" s="8" t="s">
        <v>360</v>
      </c>
      <c r="M133" s="22" t="s">
        <v>251</v>
      </c>
      <c r="N133" s="19" t="s">
        <v>20</v>
      </c>
      <c r="U133" s="1" t="s">
        <v>192</v>
      </c>
      <c r="V133" s="1"/>
      <c r="W133" s="1"/>
      <c r="X133" s="1"/>
      <c r="Y133" s="1"/>
      <c r="Z133" s="1"/>
      <c r="AA133" s="1"/>
      <c r="AB133" s="1"/>
      <c r="AC133" s="1"/>
    </row>
    <row r="134" s="3" customFormat="1" spans="1:29">
      <c r="A134" s="8" t="s">
        <v>361</v>
      </c>
      <c r="B134" s="7">
        <v>35000</v>
      </c>
      <c r="C134" s="7">
        <v>0</v>
      </c>
      <c r="D134" s="7"/>
      <c r="E134" s="8" t="s">
        <v>344</v>
      </c>
      <c r="F134" s="8" t="s">
        <v>16</v>
      </c>
      <c r="G134" s="8" t="s">
        <v>76</v>
      </c>
      <c r="H134" s="8" t="s">
        <v>18</v>
      </c>
      <c r="I134" s="21" t="s">
        <v>362</v>
      </c>
      <c r="J134" s="21" t="s">
        <v>350</v>
      </c>
      <c r="K134" s="8" t="s">
        <v>299</v>
      </c>
      <c r="L134" s="8" t="s">
        <v>363</v>
      </c>
      <c r="M134" s="22" t="s">
        <v>251</v>
      </c>
      <c r="N134" s="19" t="s">
        <v>20</v>
      </c>
      <c r="U134" s="1" t="s">
        <v>192</v>
      </c>
      <c r="V134" s="1"/>
      <c r="W134" s="1"/>
      <c r="X134" s="1"/>
      <c r="Y134" s="1"/>
      <c r="Z134" s="1"/>
      <c r="AA134" s="1"/>
      <c r="AB134" s="1"/>
      <c r="AC134" s="1"/>
    </row>
    <row r="135" s="3" customFormat="1" spans="1:29">
      <c r="A135" s="8" t="s">
        <v>364</v>
      </c>
      <c r="B135" s="7">
        <v>61800</v>
      </c>
      <c r="C135" s="7">
        <v>0</v>
      </c>
      <c r="D135" s="7">
        <v>61800</v>
      </c>
      <c r="E135" s="8" t="s">
        <v>365</v>
      </c>
      <c r="F135" s="8" t="s">
        <v>16</v>
      </c>
      <c r="G135" s="8" t="s">
        <v>76</v>
      </c>
      <c r="H135" s="8" t="s">
        <v>18</v>
      </c>
      <c r="I135" s="21" t="s">
        <v>272</v>
      </c>
      <c r="J135" s="21" t="s">
        <v>366</v>
      </c>
      <c r="K135" s="8" t="s">
        <v>299</v>
      </c>
      <c r="L135" s="8" t="s">
        <v>364</v>
      </c>
      <c r="M135" s="22" t="s">
        <v>251</v>
      </c>
      <c r="N135" s="19" t="s">
        <v>20</v>
      </c>
      <c r="U135" s="1" t="s">
        <v>24</v>
      </c>
      <c r="V135" s="1"/>
      <c r="W135" s="1"/>
      <c r="X135" s="1"/>
      <c r="Y135" s="1"/>
      <c r="Z135" s="1"/>
      <c r="AA135" s="1"/>
      <c r="AB135" s="1"/>
      <c r="AC135" s="1"/>
    </row>
    <row r="136" s="3" customFormat="1" spans="1:29">
      <c r="A136" s="8" t="s">
        <v>367</v>
      </c>
      <c r="B136" s="7">
        <v>184370</v>
      </c>
      <c r="C136" s="7">
        <v>0</v>
      </c>
      <c r="D136" s="7">
        <v>184370</v>
      </c>
      <c r="E136" s="8" t="s">
        <v>365</v>
      </c>
      <c r="F136" s="8" t="s">
        <v>16</v>
      </c>
      <c r="G136" s="8" t="s">
        <v>76</v>
      </c>
      <c r="H136" s="8" t="s">
        <v>18</v>
      </c>
      <c r="I136" s="21" t="s">
        <v>161</v>
      </c>
      <c r="J136" s="21" t="s">
        <v>162</v>
      </c>
      <c r="K136" s="8" t="s">
        <v>299</v>
      </c>
      <c r="L136" s="8" t="s">
        <v>367</v>
      </c>
      <c r="M136" s="22" t="s">
        <v>251</v>
      </c>
      <c r="N136" s="19" t="s">
        <v>20</v>
      </c>
      <c r="U136" s="1" t="s">
        <v>24</v>
      </c>
      <c r="V136" s="1"/>
      <c r="W136" s="1"/>
      <c r="X136" s="1"/>
      <c r="Y136" s="1"/>
      <c r="Z136" s="1"/>
      <c r="AA136" s="1"/>
      <c r="AB136" s="1"/>
      <c r="AC136" s="1"/>
    </row>
    <row r="137" s="3" customFormat="1" spans="1:29">
      <c r="A137" s="8" t="s">
        <v>368</v>
      </c>
      <c r="B137" s="7">
        <v>37.58</v>
      </c>
      <c r="C137" s="7">
        <v>0</v>
      </c>
      <c r="D137" s="7">
        <v>0</v>
      </c>
      <c r="E137" s="8" t="s">
        <v>369</v>
      </c>
      <c r="F137" s="8" t="s">
        <v>16</v>
      </c>
      <c r="G137" s="8" t="s">
        <v>76</v>
      </c>
      <c r="H137" s="8" t="s">
        <v>18</v>
      </c>
      <c r="I137" s="21" t="s">
        <v>120</v>
      </c>
      <c r="J137" s="21" t="s">
        <v>121</v>
      </c>
      <c r="K137" s="8" t="s">
        <v>299</v>
      </c>
      <c r="L137" s="8" t="s">
        <v>368</v>
      </c>
      <c r="M137" s="22" t="s">
        <v>251</v>
      </c>
      <c r="N137" s="19" t="s">
        <v>20</v>
      </c>
      <c r="U137" s="1" t="s">
        <v>24</v>
      </c>
      <c r="V137" s="1"/>
      <c r="W137" s="1"/>
      <c r="X137" s="1"/>
      <c r="Y137" s="1"/>
      <c r="Z137" s="1"/>
      <c r="AA137" s="1"/>
      <c r="AB137" s="1"/>
      <c r="AC137" s="1"/>
    </row>
    <row r="138" s="3" customFormat="1" spans="1:29">
      <c r="A138" s="8" t="s">
        <v>370</v>
      </c>
      <c r="B138" s="7">
        <v>77.04</v>
      </c>
      <c r="C138" s="7">
        <v>0</v>
      </c>
      <c r="D138" s="7">
        <v>0</v>
      </c>
      <c r="E138" s="8" t="s">
        <v>369</v>
      </c>
      <c r="F138" s="8" t="s">
        <v>16</v>
      </c>
      <c r="G138" s="8" t="s">
        <v>76</v>
      </c>
      <c r="H138" s="8" t="s">
        <v>18</v>
      </c>
      <c r="I138" s="21" t="s">
        <v>78</v>
      </c>
      <c r="J138" s="21" t="s">
        <v>79</v>
      </c>
      <c r="K138" s="8" t="s">
        <v>299</v>
      </c>
      <c r="L138" s="8" t="s">
        <v>370</v>
      </c>
      <c r="M138" s="22" t="s">
        <v>251</v>
      </c>
      <c r="N138" s="19" t="s">
        <v>20</v>
      </c>
      <c r="U138" s="1" t="s">
        <v>24</v>
      </c>
      <c r="V138" s="1"/>
      <c r="W138" s="1"/>
      <c r="X138" s="1"/>
      <c r="Y138" s="1"/>
      <c r="Z138" s="1"/>
      <c r="AA138" s="1"/>
      <c r="AB138" s="1"/>
      <c r="AC138" s="1"/>
    </row>
    <row r="139" s="3" customFormat="1" spans="1:29">
      <c r="A139" s="6"/>
      <c r="B139" s="5"/>
      <c r="C139" s="5"/>
      <c r="D139" s="5"/>
      <c r="E139" s="6"/>
      <c r="F139" s="6"/>
      <c r="G139" s="6"/>
      <c r="H139" s="6"/>
      <c r="I139" s="17"/>
      <c r="J139" s="17"/>
      <c r="K139" s="6"/>
      <c r="L139" s="6"/>
      <c r="M139" s="18"/>
      <c r="N139" s="19"/>
      <c r="U139" s="1"/>
      <c r="V139" s="1"/>
      <c r="W139" s="1"/>
      <c r="X139" s="1"/>
      <c r="Y139" s="1"/>
      <c r="Z139" s="1"/>
      <c r="AA139" s="1"/>
      <c r="AB139" s="1"/>
      <c r="AC139" s="1"/>
    </row>
    <row r="140" s="3" customFormat="1" spans="1:29">
      <c r="A140" s="6"/>
      <c r="B140" s="5"/>
      <c r="C140" s="5"/>
      <c r="D140" s="5"/>
      <c r="E140" s="6"/>
      <c r="F140" s="6"/>
      <c r="G140" s="6"/>
      <c r="H140" s="6"/>
      <c r="I140" s="17"/>
      <c r="J140" s="17"/>
      <c r="K140" s="6"/>
      <c r="L140" s="6"/>
      <c r="M140" s="18"/>
      <c r="N140" s="19"/>
      <c r="O140" s="3"/>
      <c r="P140" s="3"/>
      <c r="Q140" s="3"/>
      <c r="U140" s="1"/>
      <c r="V140" s="1"/>
      <c r="W140" s="1"/>
      <c r="X140" s="1"/>
      <c r="Y140" s="1"/>
      <c r="Z140" s="1"/>
      <c r="AA140" s="1"/>
      <c r="AB140" s="1"/>
      <c r="AC140" s="1"/>
    </row>
    <row r="141" s="3" customFormat="1" spans="1:29">
      <c r="A141" s="6" t="s">
        <v>371</v>
      </c>
      <c r="B141" s="5"/>
      <c r="C141" s="5"/>
      <c r="D141" s="5">
        <f>SUM(D4:D140)</f>
        <v>3259928.67</v>
      </c>
      <c r="E141" s="6"/>
      <c r="F141" s="6"/>
      <c r="G141" s="6"/>
      <c r="H141" s="6"/>
      <c r="I141" s="17"/>
      <c r="J141" s="17"/>
      <c r="K141" s="6"/>
      <c r="L141" s="6"/>
      <c r="M141" s="18"/>
      <c r="N141" s="19"/>
      <c r="O141" s="3"/>
      <c r="P141" s="3"/>
      <c r="Q141" s="3"/>
      <c r="R141" s="3"/>
      <c r="S141" s="3"/>
      <c r="T141" s="3"/>
      <c r="U141" s="1"/>
      <c r="V141" s="1"/>
      <c r="W141" s="1"/>
      <c r="X141" s="1"/>
      <c r="Y141" s="1"/>
      <c r="Z141" s="1"/>
      <c r="AA141" s="1"/>
      <c r="AB141" s="1"/>
      <c r="AC141" s="1"/>
    </row>
    <row r="142" s="3" customFormat="1" spans="1:29">
      <c r="A142" s="6" t="s">
        <v>372</v>
      </c>
      <c r="B142" s="5"/>
      <c r="C142" s="5"/>
      <c r="D142" s="5">
        <f>D141/10000</f>
        <v>325.992867</v>
      </c>
      <c r="E142" s="6"/>
      <c r="F142" s="6"/>
      <c r="G142" s="6"/>
      <c r="H142" s="6"/>
      <c r="I142" s="17"/>
      <c r="J142" s="17"/>
      <c r="K142" s="6"/>
      <c r="L142" s="6"/>
      <c r="M142" s="18"/>
      <c r="N142" s="19"/>
      <c r="O142" s="3"/>
      <c r="P142" s="3"/>
      <c r="Q142" s="3"/>
      <c r="R142" s="3"/>
      <c r="S142" s="3"/>
      <c r="T142" s="3"/>
      <c r="U142" s="1"/>
      <c r="V142" s="1"/>
      <c r="W142" s="1"/>
      <c r="X142" s="1"/>
      <c r="Y142" s="1"/>
      <c r="Z142" s="1"/>
      <c r="AA142" s="1"/>
      <c r="AB142" s="1"/>
      <c r="AC142" s="1"/>
    </row>
    <row r="143" s="9" customFormat="1" spans="1:29">
      <c r="A143" s="6" t="s">
        <v>373</v>
      </c>
      <c r="B143" s="5"/>
      <c r="C143" s="5" t="s">
        <v>26</v>
      </c>
      <c r="D143" s="5">
        <f ca="1">SUMIF(F:F,C143,D4:D136)</f>
        <v>21810</v>
      </c>
      <c r="E143" s="6"/>
      <c r="F143" s="6"/>
      <c r="G143" s="6"/>
      <c r="H143" s="6"/>
      <c r="I143" s="17"/>
      <c r="J143" s="17"/>
      <c r="K143" s="6"/>
      <c r="L143" s="6"/>
      <c r="M143" s="18"/>
      <c r="N143" s="19"/>
      <c r="O143" s="3"/>
      <c r="P143" s="3"/>
      <c r="Q143" s="3"/>
      <c r="R143" s="3"/>
      <c r="S143" s="3"/>
      <c r="T143" s="3"/>
      <c r="U143" s="1"/>
      <c r="V143" s="1"/>
      <c r="W143" s="1"/>
      <c r="X143" s="1"/>
      <c r="Y143" s="1"/>
      <c r="Z143" s="1"/>
      <c r="AA143" s="1"/>
      <c r="AB143" s="1"/>
      <c r="AC143" s="1"/>
    </row>
    <row r="144" s="9" customFormat="1" spans="1:29">
      <c r="A144" s="6" t="s">
        <v>374</v>
      </c>
      <c r="B144" s="5"/>
      <c r="C144" s="5"/>
      <c r="D144" s="5">
        <f ca="1">D143/10000</f>
        <v>2.181</v>
      </c>
      <c r="E144" s="6"/>
      <c r="F144" s="6"/>
      <c r="G144" s="6"/>
      <c r="H144" s="6"/>
      <c r="I144" s="17"/>
      <c r="J144" s="17"/>
      <c r="K144" s="6"/>
      <c r="L144" s="6"/>
      <c r="M144" s="18"/>
      <c r="N144" s="19"/>
      <c r="O144" s="3"/>
      <c r="P144" s="3"/>
      <c r="Q144" s="3"/>
      <c r="R144" s="3"/>
      <c r="S144" s="3"/>
      <c r="T144" s="3"/>
      <c r="U144" s="1"/>
      <c r="V144" s="1"/>
      <c r="W144" s="1"/>
      <c r="X144" s="1"/>
      <c r="Y144" s="1"/>
      <c r="Z144" s="1"/>
      <c r="AA144" s="1"/>
      <c r="AB144" s="1"/>
      <c r="AC144" s="1"/>
    </row>
    <row r="145" s="9" customFormat="1" spans="1:29">
      <c r="A145" s="6" t="s">
        <v>375</v>
      </c>
      <c r="B145" s="5"/>
      <c r="C145" s="5" t="s">
        <v>16</v>
      </c>
      <c r="D145" s="5">
        <f>SUMIF(F4:F136,C145,D4:D136)</f>
        <v>3259928.67</v>
      </c>
      <c r="E145" s="6"/>
      <c r="F145" s="6"/>
      <c r="G145" s="6"/>
      <c r="H145" s="6"/>
      <c r="I145" s="17"/>
      <c r="J145" s="17"/>
      <c r="K145" s="6"/>
      <c r="L145" s="6"/>
      <c r="M145" s="18"/>
      <c r="N145" s="19"/>
      <c r="O145" s="3"/>
      <c r="P145" s="3"/>
      <c r="Q145" s="3"/>
      <c r="R145" s="3"/>
      <c r="S145" s="3"/>
      <c r="T145" s="3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>
      <c r="E146" s="1"/>
      <c r="F146" s="1"/>
      <c r="G146" s="1"/>
      <c r="H146" s="1"/>
    </row>
    <row r="147" spans="1:29">
      <c r="E147" s="1"/>
      <c r="F147" s="1"/>
      <c r="G147" s="1"/>
      <c r="H147" s="1"/>
    </row>
    <row r="148" spans="1:29">
      <c r="E148" s="1"/>
      <c r="F148" s="1"/>
      <c r="G148" s="1"/>
      <c r="H148" s="1"/>
    </row>
    <row r="149" spans="1:29">
      <c r="E149" s="1"/>
      <c r="F149" s="1"/>
      <c r="G149" s="1"/>
      <c r="H149" s="1"/>
    </row>
    <row r="150" spans="1:29">
      <c r="E150" s="1"/>
      <c r="F150" s="1"/>
      <c r="G150" s="1"/>
      <c r="H150" s="1"/>
    </row>
    <row r="151" spans="1:29">
      <c r="E151" s="1"/>
      <c r="F151" s="1"/>
      <c r="G151" s="1"/>
      <c r="H151" s="1"/>
    </row>
    <row r="152" spans="1:29">
      <c r="E152" s="1"/>
      <c r="F152" s="1"/>
      <c r="G152" s="1"/>
      <c r="H152" s="1"/>
    </row>
    <row r="153" spans="1:29">
      <c r="E153" s="1"/>
      <c r="F153" s="1"/>
      <c r="G153" s="1"/>
      <c r="H153" s="1"/>
    </row>
    <row r="154" spans="1:29">
      <c r="E154" s="1"/>
      <c r="F154" s="1"/>
      <c r="G154" s="1"/>
      <c r="H154" s="1"/>
    </row>
    <row r="155" spans="1:29">
      <c r="E155" s="1"/>
      <c r="F155" s="1"/>
      <c r="G155" s="1"/>
      <c r="H155" s="1"/>
    </row>
    <row r="156" spans="1:29">
      <c r="E156" s="1"/>
      <c r="F156" s="1"/>
      <c r="G156" s="1"/>
      <c r="H156" s="1"/>
    </row>
    <row r="157" spans="1:29">
      <c r="E157" s="1"/>
      <c r="F157" s="1"/>
      <c r="G157" s="1"/>
      <c r="H157" s="1"/>
    </row>
    <row r="158" spans="1:29">
      <c r="E158" s="1"/>
      <c r="F158" s="1"/>
      <c r="G158" s="1"/>
      <c r="H158" s="1"/>
    </row>
    <row r="159" spans="1:29">
      <c r="E159" s="1"/>
      <c r="F159" s="1"/>
      <c r="G159" s="1"/>
      <c r="H159" s="1"/>
    </row>
    <row r="160" spans="1:29">
      <c r="E160" s="1"/>
      <c r="F160" s="1"/>
      <c r="G160" s="1"/>
      <c r="H160" s="1"/>
      <c r="V160" s="1">
        <f>509*0.6</f>
        <v>305.4</v>
      </c>
    </row>
    <row r="161" spans="5:8">
      <c r="E161" s="1"/>
      <c r="F161" s="1"/>
      <c r="G161" s="1"/>
      <c r="H161" s="1"/>
    </row>
    <row r="162" spans="5:8">
      <c r="E162" s="1"/>
      <c r="F162" s="1"/>
      <c r="G162" s="1"/>
      <c r="H162" s="1"/>
    </row>
    <row r="163" spans="5:8">
      <c r="E163" s="1"/>
      <c r="F163" s="1"/>
      <c r="G163" s="1"/>
      <c r="H163" s="1"/>
    </row>
    <row r="164" spans="5:8">
      <c r="E164" s="1"/>
      <c r="F164" s="1"/>
      <c r="G164" s="1"/>
      <c r="H164" s="1"/>
    </row>
    <row r="165" spans="5:8">
      <c r="E165" s="1"/>
      <c r="F165" s="1"/>
      <c r="G165" s="1"/>
      <c r="H165" s="1"/>
    </row>
    <row r="166" spans="5:8">
      <c r="E166" s="1"/>
      <c r="F166" s="1"/>
      <c r="G166" s="1"/>
      <c r="H166" s="1"/>
    </row>
    <row r="167" spans="5:8">
      <c r="E167" s="1"/>
      <c r="F167" s="1"/>
      <c r="G167" s="1"/>
      <c r="H167" s="1"/>
    </row>
    <row r="168" spans="5:8">
      <c r="E168" s="1"/>
      <c r="F168" s="1"/>
      <c r="G168" s="1"/>
      <c r="H168" s="1"/>
    </row>
    <row r="169" spans="5:8">
      <c r="E169" s="1"/>
      <c r="F169" s="1"/>
      <c r="G169" s="1"/>
      <c r="H169" s="1"/>
    </row>
    <row r="170" spans="5:8">
      <c r="E170" s="1"/>
      <c r="F170" s="1"/>
      <c r="G170" s="1"/>
      <c r="H170" s="1"/>
    </row>
    <row r="171" spans="5:8">
      <c r="E171" s="1"/>
      <c r="F171" s="1"/>
      <c r="G171" s="1"/>
      <c r="H171" s="1"/>
    </row>
    <row r="172" spans="5:8">
      <c r="E172" s="1"/>
      <c r="F172" s="1"/>
      <c r="G172" s="1"/>
      <c r="H172" s="1"/>
    </row>
  </sheetData>
  <autoFilter xmlns:etc="http://www.wps.cn/officeDocument/2017/etCustomData" ref="A3:AC138" etc:filterBottomFollowUsedRange="0">
    <extLst/>
  </autoFilter>
  <pageMargins left="0.75" right="0.75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workbookViewId="0">
      <selection activeCell="B21" sqref="B21:B26"/>
    </sheetView>
  </sheetViews>
  <sheetFormatPr defaultColWidth="9.02654867256637" defaultRowHeight="13.85" outlineLevelCol="4"/>
  <cols>
    <col min="1" max="1" width="19.3362831858407" style="1" customWidth="1"/>
    <col min="2" max="2" width="38.5044247787611" style="2" customWidth="1"/>
    <col min="3" max="3" width="14.1238938053097" style="1" customWidth="1"/>
    <col min="4" max="5" width="10.5309734513274"/>
  </cols>
  <sheetData>
    <row r="1" spans="1:5">
      <c r="A1" s="3"/>
      <c r="B1" s="3"/>
      <c r="C1" s="3"/>
    </row>
    <row r="2" spans="1:5">
      <c r="A2" s="3" t="s">
        <v>1</v>
      </c>
      <c r="B2" s="3"/>
      <c r="C2" s="3"/>
    </row>
    <row r="3" ht="27" spans="1:5">
      <c r="A3" s="4" t="s">
        <v>5</v>
      </c>
      <c r="B3" s="4" t="s">
        <v>6</v>
      </c>
      <c r="C3" s="4" t="s">
        <v>11</v>
      </c>
    </row>
    <row r="4" spans="1:5">
      <c r="A4" s="5">
        <v>115788.47</v>
      </c>
      <c r="B4" s="6" t="s">
        <v>15</v>
      </c>
      <c r="C4" s="6" t="s">
        <v>23</v>
      </c>
      <c r="D4">
        <v>115788.47</v>
      </c>
      <c r="E4">
        <f>D4/10000</f>
        <v>11.578847</v>
      </c>
    </row>
    <row r="5" spans="1:5">
      <c r="A5" s="5">
        <v>144802.81</v>
      </c>
      <c r="B5" s="6" t="s">
        <v>25</v>
      </c>
      <c r="C5" s="6" t="s">
        <v>30</v>
      </c>
      <c r="D5">
        <v>144802.81</v>
      </c>
      <c r="E5">
        <f>D5/10000</f>
        <v>14.480281</v>
      </c>
    </row>
    <row r="6" spans="1:5">
      <c r="A6" s="5">
        <v>14690.91</v>
      </c>
      <c r="B6" s="6" t="s">
        <v>31</v>
      </c>
      <c r="C6" s="6" t="s">
        <v>35</v>
      </c>
      <c r="D6">
        <v>14690.91</v>
      </c>
      <c r="E6">
        <f>D6/10000</f>
        <v>1.469091</v>
      </c>
    </row>
    <row r="7" spans="1:5">
      <c r="A7" s="5">
        <v>41813.17</v>
      </c>
      <c r="B7" s="6" t="s">
        <v>36</v>
      </c>
      <c r="C7" s="6" t="s">
        <v>39</v>
      </c>
      <c r="D7">
        <v>41813.17</v>
      </c>
      <c r="E7">
        <f t="shared" ref="E7:E38" si="0">D7/10000</f>
        <v>4.181317</v>
      </c>
    </row>
    <row r="8" spans="1:5">
      <c r="A8" s="5">
        <v>66934.05</v>
      </c>
      <c r="B8" s="6" t="s">
        <v>40</v>
      </c>
      <c r="C8" s="6" t="s">
        <v>43</v>
      </c>
      <c r="D8">
        <v>66934.05</v>
      </c>
      <c r="E8">
        <f t="shared" si="0"/>
        <v>6.693405</v>
      </c>
    </row>
    <row r="9" spans="1:5">
      <c r="A9" s="5">
        <v>257811.36</v>
      </c>
      <c r="B9" s="6" t="s">
        <v>44</v>
      </c>
      <c r="C9" s="6" t="s">
        <v>47</v>
      </c>
      <c r="D9">
        <v>867793.84</v>
      </c>
      <c r="E9">
        <f t="shared" si="0"/>
        <v>86.779384</v>
      </c>
    </row>
    <row r="10" spans="1:5">
      <c r="A10" s="5">
        <v>492.28</v>
      </c>
      <c r="B10" s="6" t="s">
        <v>57</v>
      </c>
      <c r="C10" s="6" t="s">
        <v>60</v>
      </c>
      <c r="D10">
        <v>492.28</v>
      </c>
      <c r="E10">
        <f t="shared" si="0"/>
        <v>0.049228</v>
      </c>
    </row>
    <row r="11" spans="1:5">
      <c r="A11" s="5">
        <v>33000</v>
      </c>
      <c r="B11" s="6" t="s">
        <v>61</v>
      </c>
      <c r="C11" s="6" t="s">
        <v>65</v>
      </c>
      <c r="D11">
        <v>33000</v>
      </c>
      <c r="E11">
        <f t="shared" si="0"/>
        <v>3.3</v>
      </c>
    </row>
    <row r="12" spans="1:5">
      <c r="A12" s="5">
        <v>32943</v>
      </c>
      <c r="B12" s="6" t="s">
        <v>66</v>
      </c>
      <c r="C12" s="6" t="s">
        <v>70</v>
      </c>
      <c r="D12">
        <v>195487</v>
      </c>
      <c r="E12">
        <f t="shared" si="0"/>
        <v>19.5487</v>
      </c>
    </row>
    <row r="13" spans="1:5">
      <c r="A13" s="5">
        <v>44030</v>
      </c>
      <c r="B13" s="6" t="s">
        <v>75</v>
      </c>
      <c r="C13" s="6" t="s">
        <v>79</v>
      </c>
      <c r="D13">
        <v>44030</v>
      </c>
      <c r="E13">
        <f t="shared" si="0"/>
        <v>4.403</v>
      </c>
    </row>
    <row r="14" spans="1:5">
      <c r="A14" s="5">
        <v>2405</v>
      </c>
      <c r="B14" s="6" t="s">
        <v>81</v>
      </c>
      <c r="C14" s="6" t="s">
        <v>85</v>
      </c>
      <c r="D14">
        <v>1478515</v>
      </c>
      <c r="E14">
        <f t="shared" si="0"/>
        <v>147.8515</v>
      </c>
    </row>
    <row r="15" spans="1:5">
      <c r="A15" s="5">
        <v>60000</v>
      </c>
      <c r="B15" s="6" t="s">
        <v>187</v>
      </c>
      <c r="C15" s="6" t="s">
        <v>191</v>
      </c>
      <c r="D15">
        <v>60000</v>
      </c>
      <c r="E15">
        <f t="shared" si="0"/>
        <v>6</v>
      </c>
    </row>
    <row r="16" spans="1:5">
      <c r="A16" s="5">
        <v>900000</v>
      </c>
      <c r="B16" s="6" t="s">
        <v>193</v>
      </c>
      <c r="C16" s="6" t="s">
        <v>141</v>
      </c>
      <c r="D16">
        <v>900000</v>
      </c>
      <c r="E16">
        <f t="shared" si="0"/>
        <v>90</v>
      </c>
    </row>
    <row r="17" spans="1:5">
      <c r="A17" s="5">
        <v>40000</v>
      </c>
      <c r="B17" s="6" t="s">
        <v>196</v>
      </c>
      <c r="C17" s="6" t="s">
        <v>199</v>
      </c>
      <c r="D17">
        <v>65000</v>
      </c>
      <c r="E17">
        <f t="shared" si="0"/>
        <v>6.5</v>
      </c>
    </row>
    <row r="18" spans="1:5">
      <c r="A18" s="5">
        <v>215527.8</v>
      </c>
      <c r="B18" s="6" t="s">
        <v>203</v>
      </c>
      <c r="C18" s="6" t="s">
        <v>138</v>
      </c>
      <c r="D18">
        <v>215527.8</v>
      </c>
      <c r="E18">
        <f t="shared" si="0"/>
        <v>21.55278</v>
      </c>
    </row>
    <row r="19" spans="1:5">
      <c r="A19" s="5">
        <v>333000</v>
      </c>
      <c r="B19" s="6" t="s">
        <v>206</v>
      </c>
      <c r="C19" s="6" t="s">
        <v>96</v>
      </c>
      <c r="D19">
        <v>333000</v>
      </c>
      <c r="E19">
        <f t="shared" si="0"/>
        <v>33.3</v>
      </c>
    </row>
    <row r="20" spans="1:5">
      <c r="A20" s="5">
        <v>140000</v>
      </c>
      <c r="B20" s="6" t="s">
        <v>208</v>
      </c>
      <c r="C20" s="6" t="s">
        <v>211</v>
      </c>
      <c r="D20">
        <v>1373200</v>
      </c>
      <c r="E20">
        <f t="shared" si="0"/>
        <v>137.32</v>
      </c>
    </row>
    <row r="21" spans="1:5">
      <c r="A21" s="7">
        <v>9290</v>
      </c>
      <c r="B21" s="8" t="s">
        <v>246</v>
      </c>
      <c r="C21" s="8" t="s">
        <v>248</v>
      </c>
      <c r="D21">
        <v>89685</v>
      </c>
      <c r="E21">
        <f t="shared" si="0"/>
        <v>8.9685</v>
      </c>
    </row>
    <row r="22" spans="1:5">
      <c r="A22" s="7">
        <v>5650</v>
      </c>
      <c r="B22" s="8" t="s">
        <v>271</v>
      </c>
      <c r="C22" s="8" t="s">
        <v>273</v>
      </c>
      <c r="D22">
        <v>98491.12</v>
      </c>
      <c r="E22">
        <f t="shared" si="0"/>
        <v>9.849112</v>
      </c>
    </row>
    <row r="23" spans="1:5">
      <c r="A23" s="7">
        <v>30</v>
      </c>
      <c r="B23" s="8" t="s">
        <v>306</v>
      </c>
      <c r="C23" s="8" t="s">
        <v>308</v>
      </c>
      <c r="D23">
        <v>181185</v>
      </c>
      <c r="E23">
        <f t="shared" si="0"/>
        <v>18.1185</v>
      </c>
    </row>
    <row r="24" spans="1:5">
      <c r="A24" s="7">
        <v>5000</v>
      </c>
      <c r="B24" s="8" t="s">
        <v>344</v>
      </c>
      <c r="C24" s="8" t="s">
        <v>267</v>
      </c>
      <c r="D24">
        <v>270000</v>
      </c>
      <c r="E24">
        <f t="shared" si="0"/>
        <v>27</v>
      </c>
    </row>
    <row r="25" spans="1:5">
      <c r="A25" s="7">
        <v>61800</v>
      </c>
      <c r="B25" s="8" t="s">
        <v>365</v>
      </c>
      <c r="C25" s="8" t="s">
        <v>366</v>
      </c>
      <c r="D25">
        <v>246170</v>
      </c>
      <c r="E25">
        <f t="shared" si="0"/>
        <v>24.617</v>
      </c>
    </row>
    <row r="26" spans="1:5">
      <c r="A26" s="7">
        <v>37.58</v>
      </c>
      <c r="B26" s="8" t="s">
        <v>369</v>
      </c>
      <c r="C26" s="8" t="s">
        <v>121</v>
      </c>
      <c r="D26">
        <v>114.62</v>
      </c>
      <c r="E26">
        <f t="shared" si="0"/>
        <v>0.011462</v>
      </c>
    </row>
    <row r="27" spans="1:5">
      <c r="A27"/>
      <c r="B27"/>
      <c r="C27"/>
    </row>
    <row r="28" spans="1:5">
      <c r="A28"/>
      <c r="B28"/>
      <c r="C28"/>
    </row>
    <row r="29" spans="1:5">
      <c r="A29"/>
      <c r="B29"/>
      <c r="C29"/>
    </row>
    <row r="30" spans="1:5">
      <c r="A30"/>
      <c r="B30"/>
      <c r="C30"/>
    </row>
    <row r="31" spans="1:5">
      <c r="A31"/>
      <c r="B31"/>
      <c r="C31"/>
    </row>
    <row r="32" spans="1:5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 s="5"/>
      <c r="B139" s="6"/>
      <c r="C139" s="6"/>
    </row>
    <row r="140" spans="1:3">
      <c r="A140" s="5"/>
      <c r="B140" s="6"/>
      <c r="C140" s="6"/>
    </row>
    <row r="141" spans="1:3">
      <c r="A141" s="5">
        <v>6835721.07</v>
      </c>
      <c r="B141" s="6"/>
      <c r="C141" s="6"/>
    </row>
    <row r="142" spans="1:3">
      <c r="A142" s="5">
        <v>683.572107</v>
      </c>
      <c r="B142" s="6"/>
      <c r="C142" s="6"/>
    </row>
    <row r="143" spans="1:3">
      <c r="A143" s="5">
        <v>191794.29</v>
      </c>
      <c r="B143" s="6"/>
      <c r="C143" s="6"/>
    </row>
    <row r="144" spans="1:3">
      <c r="A144" s="5">
        <v>19.179429</v>
      </c>
      <c r="B144" s="6"/>
      <c r="C144" s="6"/>
    </row>
    <row r="145" spans="1:3">
      <c r="A145" s="5">
        <v>6378094.78</v>
      </c>
      <c r="B145" s="6"/>
      <c r="C145" s="6"/>
    </row>
    <row r="146" spans="1:3">
      <c r="B146" s="1"/>
    </row>
    <row r="147" spans="1:3">
      <c r="B147" s="1"/>
    </row>
    <row r="148" spans="1:3">
      <c r="B148" s="1"/>
    </row>
    <row r="149" spans="1:3">
      <c r="B149" s="1"/>
    </row>
    <row r="150" spans="1:3">
      <c r="B150" s="1"/>
    </row>
    <row r="151" spans="1:3">
      <c r="B151" s="1"/>
    </row>
    <row r="152" spans="1:3">
      <c r="B152" s="1"/>
    </row>
    <row r="153" spans="1:3">
      <c r="B153" s="1"/>
    </row>
    <row r="154" spans="1:3">
      <c r="B154" s="1"/>
    </row>
    <row r="155" spans="1:3">
      <c r="B155" s="1"/>
    </row>
    <row r="156" spans="1:3">
      <c r="B156" s="1"/>
    </row>
    <row r="157" spans="1:3">
      <c r="B157" s="1"/>
    </row>
    <row r="158" spans="1:3">
      <c r="B158" s="1"/>
    </row>
    <row r="159" spans="1:3">
      <c r="B159" s="1"/>
    </row>
    <row r="160" spans="1:3">
      <c r="B16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72"/>
  <sheetViews>
    <sheetView zoomScale="70" zoomScaleNormal="70" workbookViewId="0">
      <selection activeCell="I24" sqref="I24"/>
    </sheetView>
  </sheetViews>
  <sheetFormatPr defaultColWidth="9.02654867256637" defaultRowHeight="13.85" outlineLevelCol="4"/>
  <cols>
    <col min="1" max="1" width="19.3362831858407" style="1" customWidth="1"/>
    <col min="2" max="2" width="38.5044247787611" style="2" customWidth="1"/>
    <col min="3" max="5" width="10.5309734513274"/>
  </cols>
  <sheetData>
    <row r="1" ht="12" customHeight="1" spans="1:5">
      <c r="A1" s="3"/>
      <c r="B1" s="3"/>
    </row>
    <row r="2" spans="1:5">
      <c r="A2" s="3" t="s">
        <v>1</v>
      </c>
      <c r="B2" s="3"/>
    </row>
    <row r="3" ht="27" spans="1:5">
      <c r="A3" s="4" t="s">
        <v>5</v>
      </c>
      <c r="B3" s="4" t="s">
        <v>6</v>
      </c>
    </row>
    <row r="4" spans="1:5">
      <c r="A4" s="5">
        <v>115788.47</v>
      </c>
      <c r="B4" s="6" t="s">
        <v>15</v>
      </c>
      <c r="C4">
        <f>SUMIF(B:B,B4,A:A)</f>
        <v>115788.47</v>
      </c>
      <c r="D4">
        <v>115788.47</v>
      </c>
      <c r="E4">
        <f t="shared" ref="E4:E26" si="0">D4/10000</f>
        <v>11.578847</v>
      </c>
    </row>
    <row r="5" spans="1:5">
      <c r="A5" s="5">
        <v>144802.81</v>
      </c>
      <c r="B5" s="6" t="s">
        <v>25</v>
      </c>
      <c r="C5">
        <f t="shared" ref="C5:C36" si="1">SUMIF(B:B,B5,A:A)</f>
        <v>144802.81</v>
      </c>
      <c r="D5">
        <v>144802.81</v>
      </c>
      <c r="E5">
        <f t="shared" si="0"/>
        <v>14.480281</v>
      </c>
    </row>
    <row r="6" spans="1:5">
      <c r="A6" s="5">
        <v>14690.91</v>
      </c>
      <c r="B6" s="6" t="s">
        <v>31</v>
      </c>
      <c r="C6">
        <f t="shared" si="1"/>
        <v>14690.91</v>
      </c>
      <c r="D6">
        <v>14690.91</v>
      </c>
      <c r="E6">
        <f t="shared" si="0"/>
        <v>1.469091</v>
      </c>
    </row>
    <row r="7" spans="1:5">
      <c r="A7" s="5">
        <v>41813.17</v>
      </c>
      <c r="B7" s="6" t="s">
        <v>36</v>
      </c>
      <c r="C7">
        <f t="shared" si="1"/>
        <v>41813.17</v>
      </c>
      <c r="D7">
        <v>41813.17</v>
      </c>
      <c r="E7">
        <f t="shared" si="0"/>
        <v>4.181317</v>
      </c>
    </row>
    <row r="8" spans="1:5">
      <c r="A8" s="5">
        <v>66934.05</v>
      </c>
      <c r="B8" s="6" t="s">
        <v>40</v>
      </c>
      <c r="C8">
        <f t="shared" si="1"/>
        <v>66934.05</v>
      </c>
      <c r="D8">
        <v>66934.05</v>
      </c>
      <c r="E8">
        <f t="shared" si="0"/>
        <v>6.693405</v>
      </c>
    </row>
    <row r="9" spans="1:5">
      <c r="A9" s="5">
        <v>257811.36</v>
      </c>
      <c r="B9" s="6" t="s">
        <v>44</v>
      </c>
      <c r="C9">
        <f t="shared" si="1"/>
        <v>257811.36</v>
      </c>
      <c r="D9">
        <v>257811.36</v>
      </c>
      <c r="E9">
        <f t="shared" si="0"/>
        <v>25.781136</v>
      </c>
    </row>
    <row r="10" spans="1:5">
      <c r="A10" s="5">
        <v>492.28</v>
      </c>
      <c r="B10" s="6" t="s">
        <v>57</v>
      </c>
      <c r="C10">
        <f t="shared" si="1"/>
        <v>492.28</v>
      </c>
      <c r="D10">
        <v>492.28</v>
      </c>
      <c r="E10">
        <f t="shared" si="0"/>
        <v>0.049228</v>
      </c>
    </row>
    <row r="11" hidden="1" spans="1:5">
      <c r="A11" s="5"/>
      <c r="B11" s="6" t="s">
        <v>61</v>
      </c>
      <c r="C11">
        <f t="shared" si="1"/>
        <v>0</v>
      </c>
      <c r="D11">
        <v>0</v>
      </c>
      <c r="E11">
        <f t="shared" si="0"/>
        <v>0</v>
      </c>
    </row>
    <row r="12" spans="1:5">
      <c r="A12" s="5"/>
      <c r="B12" s="6" t="s">
        <v>66</v>
      </c>
      <c r="C12">
        <f t="shared" si="1"/>
        <v>0</v>
      </c>
      <c r="D12">
        <v>111067</v>
      </c>
      <c r="E12">
        <f t="shared" si="0"/>
        <v>11.1067</v>
      </c>
    </row>
    <row r="13" hidden="1" spans="1:5">
      <c r="A13" s="5"/>
      <c r="B13" s="6" t="s">
        <v>75</v>
      </c>
      <c r="C13">
        <f t="shared" si="1"/>
        <v>0</v>
      </c>
      <c r="D13">
        <v>0</v>
      </c>
      <c r="E13">
        <f t="shared" si="0"/>
        <v>0</v>
      </c>
    </row>
    <row r="14" spans="1:5">
      <c r="A14" s="5">
        <v>2405</v>
      </c>
      <c r="B14" s="6" t="s">
        <v>81</v>
      </c>
      <c r="C14">
        <f t="shared" si="1"/>
        <v>2405</v>
      </c>
      <c r="D14">
        <v>1478515</v>
      </c>
      <c r="E14">
        <f t="shared" si="0"/>
        <v>147.8515</v>
      </c>
    </row>
    <row r="15" hidden="1" spans="1:5">
      <c r="A15" s="5"/>
      <c r="B15" s="6" t="s">
        <v>187</v>
      </c>
      <c r="C15">
        <f t="shared" si="1"/>
        <v>0</v>
      </c>
      <c r="D15">
        <v>0</v>
      </c>
      <c r="E15">
        <f t="shared" si="0"/>
        <v>0</v>
      </c>
    </row>
    <row r="16" spans="1:5">
      <c r="A16" s="5">
        <v>900000</v>
      </c>
      <c r="B16" s="6" t="s">
        <v>193</v>
      </c>
      <c r="C16">
        <f t="shared" si="1"/>
        <v>900000</v>
      </c>
      <c r="D16">
        <v>900000</v>
      </c>
      <c r="E16">
        <f t="shared" si="0"/>
        <v>90</v>
      </c>
    </row>
    <row r="17" spans="1:5">
      <c r="A17" s="5">
        <v>40000</v>
      </c>
      <c r="B17" s="6" t="s">
        <v>196</v>
      </c>
      <c r="C17">
        <f t="shared" si="1"/>
        <v>40000</v>
      </c>
      <c r="D17">
        <v>65000</v>
      </c>
      <c r="E17">
        <f t="shared" si="0"/>
        <v>6.5</v>
      </c>
    </row>
    <row r="18" hidden="1" spans="1:5">
      <c r="A18" s="5"/>
      <c r="B18" s="6" t="s">
        <v>203</v>
      </c>
      <c r="C18">
        <f t="shared" si="1"/>
        <v>0</v>
      </c>
      <c r="D18">
        <v>0</v>
      </c>
      <c r="E18">
        <f t="shared" si="0"/>
        <v>0</v>
      </c>
    </row>
    <row r="19" spans="1:5">
      <c r="A19" s="5">
        <v>333000</v>
      </c>
      <c r="B19" s="6" t="s">
        <v>206</v>
      </c>
      <c r="C19">
        <f t="shared" si="1"/>
        <v>333000</v>
      </c>
      <c r="D19">
        <v>333000</v>
      </c>
      <c r="E19">
        <f t="shared" si="0"/>
        <v>33.3</v>
      </c>
    </row>
    <row r="20" spans="1:5">
      <c r="A20" s="5"/>
      <c r="B20" s="6" t="s">
        <v>208</v>
      </c>
      <c r="C20">
        <f t="shared" si="1"/>
        <v>0</v>
      </c>
      <c r="D20">
        <v>781000</v>
      </c>
      <c r="E20">
        <f t="shared" si="0"/>
        <v>78.1</v>
      </c>
    </row>
    <row r="21" spans="1:5">
      <c r="A21" s="7">
        <v>9290</v>
      </c>
      <c r="B21" s="8" t="s">
        <v>246</v>
      </c>
      <c r="C21">
        <f t="shared" si="1"/>
        <v>9290</v>
      </c>
      <c r="D21">
        <v>89685</v>
      </c>
      <c r="E21">
        <f t="shared" si="0"/>
        <v>8.9685</v>
      </c>
    </row>
    <row r="22" spans="1:5">
      <c r="A22" s="7">
        <v>5650</v>
      </c>
      <c r="B22" s="8" t="s">
        <v>271</v>
      </c>
      <c r="C22">
        <f t="shared" si="1"/>
        <v>5650</v>
      </c>
      <c r="D22">
        <v>98491.12</v>
      </c>
      <c r="E22">
        <f t="shared" si="0"/>
        <v>9.849112</v>
      </c>
    </row>
    <row r="23" spans="1:5">
      <c r="A23" s="7">
        <v>30</v>
      </c>
      <c r="B23" s="8" t="s">
        <v>306</v>
      </c>
      <c r="C23">
        <f t="shared" si="1"/>
        <v>30</v>
      </c>
      <c r="D23">
        <v>181185</v>
      </c>
      <c r="E23">
        <f t="shared" si="0"/>
        <v>18.1185</v>
      </c>
    </row>
    <row r="24" spans="1:5">
      <c r="A24" s="7">
        <v>5000</v>
      </c>
      <c r="B24" s="8" t="s">
        <v>344</v>
      </c>
      <c r="C24">
        <f t="shared" si="1"/>
        <v>5000</v>
      </c>
      <c r="D24">
        <v>270000</v>
      </c>
      <c r="E24">
        <f t="shared" si="0"/>
        <v>27</v>
      </c>
    </row>
    <row r="25" spans="1:5">
      <c r="A25" s="7">
        <v>61800</v>
      </c>
      <c r="B25" s="8" t="s">
        <v>365</v>
      </c>
      <c r="C25">
        <f t="shared" si="1"/>
        <v>61800</v>
      </c>
      <c r="D25">
        <v>246170</v>
      </c>
      <c r="E25">
        <f t="shared" si="0"/>
        <v>24.617</v>
      </c>
    </row>
    <row r="26" spans="1:5">
      <c r="A26" s="7">
        <v>37.58</v>
      </c>
      <c r="B26" s="8" t="s">
        <v>369</v>
      </c>
      <c r="C26">
        <f t="shared" si="1"/>
        <v>37.58</v>
      </c>
      <c r="D26">
        <v>114.62</v>
      </c>
      <c r="E26">
        <f t="shared" si="0"/>
        <v>0.011462</v>
      </c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 s="5"/>
      <c r="B139" s="6"/>
    </row>
    <row r="140" spans="1:2">
      <c r="A140" s="5"/>
      <c r="B140" s="6"/>
    </row>
    <row r="141" spans="1:2">
      <c r="A141" s="5">
        <v>5196560.79</v>
      </c>
      <c r="B141" s="6"/>
    </row>
    <row r="142" spans="1:2">
      <c r="A142" s="5">
        <v>519.656079</v>
      </c>
      <c r="B142" s="6"/>
    </row>
    <row r="143" spans="1:2">
      <c r="A143" s="5">
        <v>21810</v>
      </c>
      <c r="B143" s="6"/>
    </row>
    <row r="144" spans="1:2">
      <c r="A144" s="5">
        <v>2.181</v>
      </c>
      <c r="B144" s="6"/>
    </row>
    <row r="145" spans="1:2">
      <c r="A145" s="5">
        <v>5196446.17</v>
      </c>
      <c r="B145" s="6"/>
    </row>
    <row r="146" spans="1:2">
      <c r="B146" s="1"/>
    </row>
    <row r="147" spans="1:2">
      <c r="B147" s="1"/>
    </row>
    <row r="148" spans="1:2">
      <c r="B148" s="1"/>
    </row>
    <row r="149" spans="1:2">
      <c r="B149" s="1"/>
    </row>
    <row r="150" spans="1:2">
      <c r="B150" s="1"/>
    </row>
    <row r="151" spans="1:2">
      <c r="B151" s="1"/>
    </row>
    <row r="152" spans="1:2">
      <c r="B152" s="1"/>
    </row>
    <row r="153" spans="1:2">
      <c r="B153" s="1"/>
    </row>
    <row r="154" spans="1:2">
      <c r="B154" s="1"/>
    </row>
    <row r="155" spans="1:2">
      <c r="B155" s="1"/>
    </row>
    <row r="156" spans="1:2">
      <c r="B156" s="1"/>
    </row>
    <row r="157" spans="1:2">
      <c r="B157" s="1"/>
    </row>
    <row r="158" spans="1:2">
      <c r="B158" s="1"/>
    </row>
    <row r="159" spans="1:2">
      <c r="B159" s="1"/>
    </row>
    <row r="160" spans="1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</sheetData>
  <autoFilter xmlns:etc="http://www.wps.cn/officeDocument/2017/etCustomData" ref="A3:E26" etc:filterBottomFollowUsedRange="0">
    <filterColumn colId="4">
      <filters>
        <filter val="90"/>
        <filter val="1.469091"/>
        <filter val="14.480281"/>
        <filter val="9.849112"/>
        <filter val="18.1185"/>
        <filter val="147.8515"/>
        <filter val="24.617"/>
        <filter val="78.1"/>
        <filter val="33.3"/>
        <filter val="6.5"/>
        <filter val="27"/>
        <filter val="0.011462"/>
        <filter val="6.693405"/>
        <filter val="25.781136"/>
        <filter val="11.1067"/>
        <filter val="0.049228"/>
        <filter val="8.9685"/>
        <filter val="4.181317"/>
        <filter val="11.578847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4月份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19849</cp:lastModifiedBy>
  <dcterms:created xsi:type="dcterms:W3CDTF">2022-08-31T08:56:00Z</dcterms:created>
  <cp:lastPrinted>2023-04-27T01:18:00Z</cp:lastPrinted>
  <dcterms:modified xsi:type="dcterms:W3CDTF">2026-03-27T01:16:07Z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9D7C06FA6D4A42719835D0D2D0C1AD11_13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